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5385" windowHeight="5535" activeTab="1"/>
  </bookViews>
  <sheets>
    <sheet name="Menu" sheetId="1" r:id="rId1"/>
    <sheet name="Figures" sheetId="2" r:id="rId2"/>
    <sheet name="Calculations" sheetId="3" state="hidden" r:id="rId3"/>
  </sheets>
  <definedNames>
    <definedName name="Alphaf">#REF!</definedName>
    <definedName name="Alpham">#REF!</definedName>
    <definedName name="F">#REF!</definedName>
    <definedName name="Kf">#REF!</definedName>
    <definedName name="Km">#REF!</definedName>
    <definedName name="Lf">#REF!</definedName>
    <definedName name="Lm">#REF!</definedName>
    <definedName name="M">#REF!</definedName>
    <definedName name="Pf">#REF!</definedName>
    <definedName name="Pm">#REF!</definedName>
    <definedName name="re">#REF!</definedName>
    <definedName name="wa">#REF!</definedName>
  </definedNames>
  <calcPr fullCalcOnLoad="1"/>
</workbook>
</file>

<file path=xl/sharedStrings.xml><?xml version="1.0" encoding="utf-8"?>
<sst xmlns="http://schemas.openxmlformats.org/spreadsheetml/2006/main" count="56" uniqueCount="50">
  <si>
    <t>Calculations</t>
  </si>
  <si>
    <t>Exogenous variables</t>
  </si>
  <si>
    <t>Unit value isoquants</t>
  </si>
  <si>
    <t>Unit value cost line</t>
  </si>
  <si>
    <t>Capital/Labour ratio lines</t>
  </si>
  <si>
    <t>Borders Box</t>
  </si>
  <si>
    <t>Endogenous variables</t>
  </si>
  <si>
    <t>College</t>
  </si>
  <si>
    <t>High-school</t>
  </si>
  <si>
    <t>Alpha M</t>
  </si>
  <si>
    <t>Alpha F</t>
  </si>
  <si>
    <t>Price Manufactures</t>
  </si>
  <si>
    <t>Price Food</t>
  </si>
  <si>
    <t>High-school endowment</t>
  </si>
  <si>
    <t>College endowment</t>
  </si>
  <si>
    <t>Wage high-school</t>
  </si>
  <si>
    <t>Wage college</t>
  </si>
  <si>
    <t>High scool input in M</t>
  </si>
  <si>
    <t>College input in M</t>
  </si>
  <si>
    <t>K/L ratio Manufactures</t>
  </si>
  <si>
    <t>High-school input in F</t>
  </si>
  <si>
    <t>College input in F</t>
  </si>
  <si>
    <t>K/L ratio Food</t>
  </si>
  <si>
    <t>Production M</t>
  </si>
  <si>
    <t>Production F</t>
  </si>
  <si>
    <t>Capital intput in M</t>
  </si>
  <si>
    <t>High-school input</t>
  </si>
  <si>
    <t>Restricted K/L line M</t>
  </si>
  <si>
    <t>Restricted K/L line F</t>
  </si>
  <si>
    <t>Legend</t>
  </si>
  <si>
    <t>Borders of the Edgeworth box</t>
  </si>
  <si>
    <t>College-high school ratio of manufactures</t>
  </si>
  <si>
    <t>College-high school ratio of food</t>
  </si>
  <si>
    <t>Unit value isoquant of manufactures</t>
  </si>
  <si>
    <t>Unit value isoquant of food</t>
  </si>
  <si>
    <t>Menu</t>
  </si>
  <si>
    <r>
      <t>Alpha  manufactures (</t>
    </r>
    <r>
      <rPr>
        <sz val="10"/>
        <rFont val="Arial"/>
        <family val="0"/>
      </rPr>
      <t>α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</si>
  <si>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Alpha  food (</t>
    </r>
    <r>
      <rPr>
        <sz val="10"/>
        <rFont val="Arial"/>
        <family val="0"/>
      </rPr>
      <t>α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</si>
  <si>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r>
      <t>Price manufactures (P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</si>
  <si>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Price food (P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</si>
  <si>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High-school educated workers</t>
  </si>
  <si>
    <t>College educated workers</t>
  </si>
  <si>
    <t>Manufactures output</t>
  </si>
  <si>
    <t>Food output</t>
  </si>
  <si>
    <t>No. of not allowed</t>
  </si>
  <si>
    <t>K/L line manufactures</t>
  </si>
  <si>
    <t>K/L line food</t>
  </si>
  <si>
    <t>Baseline</t>
  </si>
  <si>
    <t>Simulation</t>
  </si>
  <si>
    <t>Question 6.7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</si>
</sst>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&quot;fl&quot;#,##0.00_);[Red]\(&quot;fl&quot;#,##0.00\)"/>
    <numFmt numFmtId="182" formatCode="_(&quot;fl&quot;* #,##0_);_(&quot;fl&quot;* \(#,##0\);_(&quot;fl&quot;* &quot;-&quot;_);_(@_)"/>
    <numFmt numFmtId="183" formatCode="_(&quot;fl&quot;* #,##0.00_);_(&quot;fl&quot;* \(#,##0.00\);_(&quot;fl&quot;* &quot;-&quot;??_);_(@_)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0.0000000"/>
    <numFmt numFmtId="196" formatCode="0.000000"/>
    <numFmt numFmtId="197" formatCode="0.000000000"/>
    <numFmt numFmtId="198" formatCode="0.0000000000"/>
    <numFmt numFmtId="199" formatCode="0.00000000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5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u val="single"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53" applyFill="1" applyAlignment="1" applyProtection="1">
      <alignment horizontal="left"/>
      <protection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193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7" fillId="33" borderId="18" xfId="0" applyFont="1" applyFill="1" applyBorder="1" applyAlignment="1">
      <alignment/>
    </xf>
    <xf numFmtId="0" fontId="18" fillId="33" borderId="18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193" fontId="0" fillId="33" borderId="0" xfId="0" applyNumberFormat="1" applyFill="1" applyAlignment="1">
      <alignment horizontal="center"/>
    </xf>
    <xf numFmtId="0" fontId="0" fillId="33" borderId="0" xfId="0" applyFont="1" applyFill="1" applyBorder="1" applyAlignment="1">
      <alignment/>
    </xf>
    <xf numFmtId="193" fontId="0" fillId="33" borderId="0" xfId="0" applyNumberFormat="1" applyFont="1" applyFill="1" applyBorder="1" applyAlignment="1">
      <alignment horizontal="center"/>
    </xf>
    <xf numFmtId="193" fontId="0" fillId="33" borderId="0" xfId="0" applyNumberFormat="1" applyFill="1" applyBorder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16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3" borderId="0" xfId="53" applyFill="1" applyAlignment="1" applyProtection="1">
      <alignment horizontal="left"/>
      <protection/>
    </xf>
    <xf numFmtId="19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193" fontId="0" fillId="35" borderId="0" xfId="0" applyNumberFormat="1" applyFont="1" applyFill="1" applyAlignment="1" applyProtection="1">
      <alignment horizontal="center" vertical="center"/>
      <protection locked="0"/>
    </xf>
    <xf numFmtId="193" fontId="0" fillId="35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031"/>
          <c:w val="0.874"/>
          <c:h val="0.7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Calculations!$K$24</c:f>
              <c:strCache>
                <c:ptCount val="1"/>
                <c:pt idx="0">
                  <c:v>K/L line food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Calculations!$I$25:$I$225</c:f>
              <c:numCache>
                <c:ptCount val="2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</c:numCache>
            </c:numRef>
          </c:xVal>
          <c:yVal>
            <c:numRef>
              <c:f>Calculations!$L$25:$L$225</c:f>
              <c:numCache>
                <c:ptCount val="201"/>
                <c:pt idx="0">
                  <c:v>0</c:v>
                </c:pt>
                <c:pt idx="1">
                  <c:v>1.3788382016204064</c:v>
                </c:pt>
                <c:pt idx="2">
                  <c:v>2.7576764032408128</c:v>
                </c:pt>
                <c:pt idx="3">
                  <c:v>4.13651460486122</c:v>
                </c:pt>
                <c:pt idx="4">
                  <c:v>5.5153528064816255</c:v>
                </c:pt>
                <c:pt idx="5">
                  <c:v>6.894191008102031</c:v>
                </c:pt>
                <c:pt idx="6">
                  <c:v>8.27302920972244</c:v>
                </c:pt>
                <c:pt idx="7">
                  <c:v>9.651867411342844</c:v>
                </c:pt>
                <c:pt idx="8">
                  <c:v>11.030705612963251</c:v>
                </c:pt>
                <c:pt idx="9">
                  <c:v>12.409543814583659</c:v>
                </c:pt>
                <c:pt idx="10">
                  <c:v>13.788382016204062</c:v>
                </c:pt>
                <c:pt idx="11">
                  <c:v>15.16722021782447</c:v>
                </c:pt>
                <c:pt idx="12">
                  <c:v>16.54605841944488</c:v>
                </c:pt>
                <c:pt idx="13">
                  <c:v>17.924896621065283</c:v>
                </c:pt>
                <c:pt idx="14">
                  <c:v>19.303734822685687</c:v>
                </c:pt>
                <c:pt idx="15">
                  <c:v>20.682573024306095</c:v>
                </c:pt>
                <c:pt idx="16">
                  <c:v>22.061411225926502</c:v>
                </c:pt>
                <c:pt idx="17">
                  <c:v>23.44024942754691</c:v>
                </c:pt>
                <c:pt idx="18">
                  <c:v>24.819087629167317</c:v>
                </c:pt>
                <c:pt idx="19">
                  <c:v>26.19792583078772</c:v>
                </c:pt>
                <c:pt idx="20">
                  <c:v>27.576764032408125</c:v>
                </c:pt>
                <c:pt idx="21">
                  <c:v>28.955602234028532</c:v>
                </c:pt>
                <c:pt idx="22">
                  <c:v>30.33444043564894</c:v>
                </c:pt>
                <c:pt idx="23">
                  <c:v>31.713278637269347</c:v>
                </c:pt>
                <c:pt idx="24">
                  <c:v>33.09211683888976</c:v>
                </c:pt>
                <c:pt idx="25">
                  <c:v>34.470955040510155</c:v>
                </c:pt>
                <c:pt idx="26">
                  <c:v>35.849793242130566</c:v>
                </c:pt>
                <c:pt idx="27">
                  <c:v>37.22863144375097</c:v>
                </c:pt>
                <c:pt idx="28">
                  <c:v>38.607469645371374</c:v>
                </c:pt>
                <c:pt idx="29">
                  <c:v>39.986307846991785</c:v>
                </c:pt>
                <c:pt idx="30">
                  <c:v>41.36514604861219</c:v>
                </c:pt>
                <c:pt idx="31">
                  <c:v>42.7439842502326</c:v>
                </c:pt>
                <c:pt idx="32">
                  <c:v>44.122822451853004</c:v>
                </c:pt>
                <c:pt idx="33">
                  <c:v>45.50166065347341</c:v>
                </c:pt>
                <c:pt idx="34">
                  <c:v>46.88049885509382</c:v>
                </c:pt>
                <c:pt idx="35">
                  <c:v>48.25933705671422</c:v>
                </c:pt>
                <c:pt idx="36">
                  <c:v>49.638175258334634</c:v>
                </c:pt>
                <c:pt idx="37">
                  <c:v>51.01701345995504</c:v>
                </c:pt>
                <c:pt idx="38">
                  <c:v>52.39585166157544</c:v>
                </c:pt>
                <c:pt idx="39">
                  <c:v>53.774689863195846</c:v>
                </c:pt>
                <c:pt idx="40">
                  <c:v>55.15352806481625</c:v>
                </c:pt>
                <c:pt idx="41">
                  <c:v>56.53236626643666</c:v>
                </c:pt>
                <c:pt idx="42">
                  <c:v>57.911204468057065</c:v>
                </c:pt>
                <c:pt idx="43">
                  <c:v>59.290042669677476</c:v>
                </c:pt>
                <c:pt idx="44">
                  <c:v>60.66888087129788</c:v>
                </c:pt>
                <c:pt idx="45">
                  <c:v>62.04771907291829</c:v>
                </c:pt>
                <c:pt idx="46">
                  <c:v>63.426557274538695</c:v>
                </c:pt>
                <c:pt idx="47">
                  <c:v>64.8053954761591</c:v>
                </c:pt>
                <c:pt idx="48">
                  <c:v>66.18423367777952</c:v>
                </c:pt>
                <c:pt idx="49">
                  <c:v>67.56307187939991</c:v>
                </c:pt>
                <c:pt idx="50">
                  <c:v>68.94191008102031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Calculations!$J$24</c:f>
              <c:strCache>
                <c:ptCount val="1"/>
                <c:pt idx="0">
                  <c:v>K/L line manufactures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Calculations!$I$25:$I$225</c:f>
              <c:numCache>
                <c:ptCount val="2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</c:numCache>
            </c:numRef>
          </c:xVal>
          <c:yVal>
            <c:numRef>
              <c:f>Calculations!$M$25:$M$225</c:f>
              <c:numCache>
                <c:ptCount val="201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69.053760255512</c:v>
                </c:pt>
                <c:pt idx="52">
                  <c:v>69.13993764311327</c:v>
                </c:pt>
                <c:pt idx="53">
                  <c:v>69.22611503071455</c:v>
                </c:pt>
                <c:pt idx="54">
                  <c:v>69.31229241831582</c:v>
                </c:pt>
                <c:pt idx="55">
                  <c:v>69.3984698059171</c:v>
                </c:pt>
                <c:pt idx="56">
                  <c:v>69.48464719351837</c:v>
                </c:pt>
                <c:pt idx="57">
                  <c:v>69.57082458111965</c:v>
                </c:pt>
                <c:pt idx="58">
                  <c:v>69.65700196872092</c:v>
                </c:pt>
                <c:pt idx="59">
                  <c:v>69.7431793563222</c:v>
                </c:pt>
                <c:pt idx="60">
                  <c:v>69.82935674392348</c:v>
                </c:pt>
                <c:pt idx="61">
                  <c:v>69.91553413152475</c:v>
                </c:pt>
                <c:pt idx="62">
                  <c:v>70.00171151912603</c:v>
                </c:pt>
                <c:pt idx="63">
                  <c:v>70.0878889067273</c:v>
                </c:pt>
                <c:pt idx="64">
                  <c:v>70.17406629432858</c:v>
                </c:pt>
                <c:pt idx="65">
                  <c:v>70.26024368192985</c:v>
                </c:pt>
                <c:pt idx="66">
                  <c:v>70.34642106953113</c:v>
                </c:pt>
                <c:pt idx="67">
                  <c:v>70.4325984571324</c:v>
                </c:pt>
                <c:pt idx="68">
                  <c:v>70.51877584473368</c:v>
                </c:pt>
                <c:pt idx="69">
                  <c:v>70.60495323233495</c:v>
                </c:pt>
                <c:pt idx="70">
                  <c:v>70.69113061993623</c:v>
                </c:pt>
                <c:pt idx="71">
                  <c:v>70.77730800753751</c:v>
                </c:pt>
                <c:pt idx="72">
                  <c:v>70.86348539513878</c:v>
                </c:pt>
                <c:pt idx="73">
                  <c:v>70.94966278274006</c:v>
                </c:pt>
                <c:pt idx="74">
                  <c:v>71.03584017034133</c:v>
                </c:pt>
                <c:pt idx="75">
                  <c:v>71.12201755794261</c:v>
                </c:pt>
                <c:pt idx="76">
                  <c:v>71.20819494554388</c:v>
                </c:pt>
                <c:pt idx="77">
                  <c:v>71.29437233314516</c:v>
                </c:pt>
                <c:pt idx="78">
                  <c:v>71.38054972074643</c:v>
                </c:pt>
                <c:pt idx="79">
                  <c:v>71.46672710834771</c:v>
                </c:pt>
                <c:pt idx="80">
                  <c:v>71.55290449594898</c:v>
                </c:pt>
                <c:pt idx="81">
                  <c:v>71.63908188355026</c:v>
                </c:pt>
                <c:pt idx="82">
                  <c:v>71.72525927115153</c:v>
                </c:pt>
                <c:pt idx="83">
                  <c:v>71.81143665875281</c:v>
                </c:pt>
                <c:pt idx="84">
                  <c:v>71.8976140463541</c:v>
                </c:pt>
                <c:pt idx="85">
                  <c:v>71.98379143395536</c:v>
                </c:pt>
                <c:pt idx="86">
                  <c:v>72.06996882155664</c:v>
                </c:pt>
                <c:pt idx="87">
                  <c:v>72.15614620915791</c:v>
                </c:pt>
                <c:pt idx="88">
                  <c:v>72.24232359675919</c:v>
                </c:pt>
                <c:pt idx="89">
                  <c:v>72.32850098436046</c:v>
                </c:pt>
                <c:pt idx="90">
                  <c:v>72.41467837196174</c:v>
                </c:pt>
                <c:pt idx="91">
                  <c:v>72.50085575956301</c:v>
                </c:pt>
                <c:pt idx="92">
                  <c:v>72.58703314716429</c:v>
                </c:pt>
                <c:pt idx="93">
                  <c:v>72.67321053476556</c:v>
                </c:pt>
                <c:pt idx="94">
                  <c:v>72.75938792236684</c:v>
                </c:pt>
                <c:pt idx="95">
                  <c:v>72.84556530996812</c:v>
                </c:pt>
                <c:pt idx="96">
                  <c:v>72.93174269756939</c:v>
                </c:pt>
                <c:pt idx="97">
                  <c:v>73.01792008517067</c:v>
                </c:pt>
                <c:pt idx="98">
                  <c:v>73.10409747277194</c:v>
                </c:pt>
                <c:pt idx="99">
                  <c:v>73.19027486037322</c:v>
                </c:pt>
                <c:pt idx="100">
                  <c:v>73.27645224797449</c:v>
                </c:pt>
                <c:pt idx="101">
                  <c:v>73.36262963557577</c:v>
                </c:pt>
                <c:pt idx="102">
                  <c:v>73.44880702317704</c:v>
                </c:pt>
                <c:pt idx="103">
                  <c:v>73.53498441077832</c:v>
                </c:pt>
                <c:pt idx="104">
                  <c:v>73.62116179837959</c:v>
                </c:pt>
                <c:pt idx="105">
                  <c:v>73.70733918598087</c:v>
                </c:pt>
                <c:pt idx="106">
                  <c:v>73.79351657358214</c:v>
                </c:pt>
                <c:pt idx="107">
                  <c:v>73.87969396118342</c:v>
                </c:pt>
                <c:pt idx="108">
                  <c:v>73.9658713487847</c:v>
                </c:pt>
                <c:pt idx="109">
                  <c:v>74.05204873638597</c:v>
                </c:pt>
                <c:pt idx="110">
                  <c:v>74.13822612398725</c:v>
                </c:pt>
                <c:pt idx="111">
                  <c:v>74.22440351158852</c:v>
                </c:pt>
                <c:pt idx="112">
                  <c:v>74.3105808991898</c:v>
                </c:pt>
                <c:pt idx="113">
                  <c:v>74.39675828679107</c:v>
                </c:pt>
                <c:pt idx="114">
                  <c:v>74.48293567439235</c:v>
                </c:pt>
                <c:pt idx="115">
                  <c:v>74.56911306199362</c:v>
                </c:pt>
                <c:pt idx="116">
                  <c:v>74.6552904495949</c:v>
                </c:pt>
                <c:pt idx="117">
                  <c:v>74.74146783719617</c:v>
                </c:pt>
                <c:pt idx="118">
                  <c:v>74.82764522479745</c:v>
                </c:pt>
                <c:pt idx="119">
                  <c:v>74.91382261239872</c:v>
                </c:pt>
                <c:pt idx="120">
                  <c:v>75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</c:numCache>
            </c:numRef>
          </c:yVal>
          <c:smooth val="1"/>
        </c:ser>
        <c:ser>
          <c:idx val="2"/>
          <c:order val="2"/>
          <c:tx>
            <c:v>Border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Calculations!$I$25:$I$225</c:f>
              <c:numCache>
                <c:ptCount val="2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</c:numCache>
            </c:numRef>
          </c:xVal>
          <c:yVal>
            <c:numRef>
              <c:f>Calculations!$O$25:$O$225</c:f>
              <c:numCache>
                <c:ptCount val="20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75</c:v>
                </c:pt>
                <c:pt idx="54">
                  <c:v>75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  <c:pt idx="99">
                  <c:v>75</c:v>
                </c:pt>
                <c:pt idx="100">
                  <c:v>75</c:v>
                </c:pt>
                <c:pt idx="101">
                  <c:v>75</c:v>
                </c:pt>
                <c:pt idx="102">
                  <c:v>75</c:v>
                </c:pt>
                <c:pt idx="103">
                  <c:v>75</c:v>
                </c:pt>
                <c:pt idx="104">
                  <c:v>75</c:v>
                </c:pt>
                <c:pt idx="105">
                  <c:v>75</c:v>
                </c:pt>
                <c:pt idx="106">
                  <c:v>75</c:v>
                </c:pt>
                <c:pt idx="107">
                  <c:v>75</c:v>
                </c:pt>
                <c:pt idx="108">
                  <c:v>75</c:v>
                </c:pt>
                <c:pt idx="109">
                  <c:v>75</c:v>
                </c:pt>
                <c:pt idx="110">
                  <c:v>75</c:v>
                </c:pt>
                <c:pt idx="111">
                  <c:v>75</c:v>
                </c:pt>
                <c:pt idx="112">
                  <c:v>75</c:v>
                </c:pt>
                <c:pt idx="113">
                  <c:v>75</c:v>
                </c:pt>
                <c:pt idx="114">
                  <c:v>75</c:v>
                </c:pt>
                <c:pt idx="115">
                  <c:v>75</c:v>
                </c:pt>
                <c:pt idx="116">
                  <c:v>75</c:v>
                </c:pt>
                <c:pt idx="117">
                  <c:v>75</c:v>
                </c:pt>
                <c:pt idx="118">
                  <c:v>75</c:v>
                </c:pt>
                <c:pt idx="119">
                  <c:v>75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</c:numCache>
            </c:numRef>
          </c:yVal>
          <c:smooth val="1"/>
        </c:ser>
        <c:axId val="24149205"/>
        <c:axId val="45504210"/>
      </c:scatterChart>
      <c:valAx>
        <c:axId val="241492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High-school educated workers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4210"/>
        <c:crosses val="autoZero"/>
        <c:crossBetween val="midCat"/>
        <c:dispUnits/>
      </c:valAx>
      <c:valAx>
        <c:axId val="455042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College educated workers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205"/>
        <c:crosses val="autoZero"/>
        <c:crossBetween val="midCat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91925"/>
          <c:w val="0.98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7775"/>
          <c:w val="0.87"/>
          <c:h val="0.76675"/>
        </c:manualLayout>
      </c:layout>
      <c:scatterChart>
        <c:scatterStyle val="smoothMarker"/>
        <c:varyColors val="0"/>
        <c:ser>
          <c:idx val="0"/>
          <c:order val="0"/>
          <c:tx>
            <c:v>Manufactures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Calculations!$B$26:$B$225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Calculations!$C$26:$C$225</c:f>
              <c:numCache>
                <c:ptCount val="200"/>
                <c:pt idx="0">
                  <c:v>2.1147425268811277</c:v>
                </c:pt>
                <c:pt idx="1">
                  <c:v>1.7782794100389223</c:v>
                </c:pt>
                <c:pt idx="2">
                  <c:v>1.6068568378893036</c:v>
                </c:pt>
                <c:pt idx="3">
                  <c:v>1.4953487812212203</c:v>
                </c:pt>
                <c:pt idx="4">
                  <c:v>1.414213562373095</c:v>
                </c:pt>
                <c:pt idx="5">
                  <c:v>1.3512001548070345</c:v>
                </c:pt>
                <c:pt idx="6">
                  <c:v>1.3001186520687387</c:v>
                </c:pt>
                <c:pt idx="7">
                  <c:v>1.2574334296829353</c:v>
                </c:pt>
                <c:pt idx="8">
                  <c:v>1.2209471671615688</c:v>
                </c:pt>
                <c:pt idx="9">
                  <c:v>1.1892071150027212</c:v>
                </c:pt>
                <c:pt idx="10">
                  <c:v>1.1612061509165736</c:v>
                </c:pt>
                <c:pt idx="11">
                  <c:v>1.1362193664674993</c:v>
                </c:pt>
                <c:pt idx="12">
                  <c:v>1.1137088245551818</c:v>
                </c:pt>
                <c:pt idx="13">
                  <c:v>1.0932651139290934</c:v>
                </c:pt>
                <c:pt idx="14">
                  <c:v>1.0745699318235418</c:v>
                </c:pt>
                <c:pt idx="15">
                  <c:v>1.057371263440564</c:v>
                </c:pt>
                <c:pt idx="16">
                  <c:v>1.041466412849344</c:v>
                </c:pt>
                <c:pt idx="17">
                  <c:v>1.0266900960803411</c:v>
                </c:pt>
                <c:pt idx="18">
                  <c:v>1.01290589497996</c:v>
                </c:pt>
                <c:pt idx="19">
                  <c:v>1</c:v>
                </c:pt>
                <c:pt idx="20">
                  <c:v>0.9878765474230741</c:v>
                </c:pt>
                <c:pt idx="21">
                  <c:v>0.9764540896763106</c:v>
                </c:pt>
                <c:pt idx="22">
                  <c:v>0.9656628854006526</c:v>
                </c:pt>
                <c:pt idx="23">
                  <c:v>0.9554427922043667</c:v>
                </c:pt>
                <c:pt idx="24">
                  <c:v>0.9457416090031758</c:v>
                </c:pt>
                <c:pt idx="25">
                  <c:v>0.9365137582048804</c:v>
                </c:pt>
                <c:pt idx="26">
                  <c:v>0.9277192279045804</c:v>
                </c:pt>
                <c:pt idx="27">
                  <c:v>0.9193227152249185</c:v>
                </c:pt>
                <c:pt idx="28">
                  <c:v>0.9112929268557941</c:v>
                </c:pt>
                <c:pt idx="29">
                  <c:v>0.9036020036098449</c:v>
                </c:pt>
                <c:pt idx="30">
                  <c:v>0.8962250436706725</c:v>
                </c:pt>
                <c:pt idx="31">
                  <c:v>0.8891397050194613</c:v>
                </c:pt>
                <c:pt idx="32">
                  <c:v>0.8823258718645415</c:v>
                </c:pt>
                <c:pt idx="33">
                  <c:v>0.8757653731721587</c:v>
                </c:pt>
                <c:pt idx="34">
                  <c:v>0.8694417438899827</c:v>
                </c:pt>
                <c:pt idx="35">
                  <c:v>0.8633400213704504</c:v>
                </c:pt>
                <c:pt idx="36">
                  <c:v>0.857446570984926</c:v>
                </c:pt>
                <c:pt idx="37">
                  <c:v>0.851748936078004</c:v>
                </c:pt>
                <c:pt idx="38">
                  <c:v>0.8462357083221157</c:v>
                </c:pt>
                <c:pt idx="39">
                  <c:v>0.8408964152537146</c:v>
                </c:pt>
                <c:pt idx="40">
                  <c:v>0.8357214223469316</c:v>
                </c:pt>
                <c:pt idx="41">
                  <c:v>0.8307018474412792</c:v>
                </c:pt>
                <c:pt idx="42">
                  <c:v>0.8258294857114715</c:v>
                </c:pt>
                <c:pt idx="43">
                  <c:v>0.8210967436686387</c:v>
                </c:pt>
                <c:pt idx="44">
                  <c:v>0.816496580927726</c:v>
                </c:pt>
                <c:pt idx="45">
                  <c:v>0.8120224586769673</c:v>
                </c:pt>
                <c:pt idx="46">
                  <c:v>0.8076682939508286</c:v>
                </c:pt>
                <c:pt idx="47">
                  <c:v>0.8034284189446518</c:v>
                </c:pt>
                <c:pt idx="48">
                  <c:v>0.7992975447228272</c:v>
                </c:pt>
                <c:pt idx="49">
                  <c:v>0.7952707287670507</c:v>
                </c:pt>
                <c:pt idx="50">
                  <c:v>0.791343345890486</c:v>
                </c:pt>
                <c:pt idx="51">
                  <c:v>0.787511062110268</c:v>
                </c:pt>
                <c:pt idx="52">
                  <c:v>0.783769811126935</c:v>
                </c:pt>
                <c:pt idx="53">
                  <c:v>0.7801157731069053</c:v>
                </c:pt>
                <c:pt idx="54">
                  <c:v>0.7765453555044466</c:v>
                </c:pt>
                <c:pt idx="55">
                  <c:v>0.7730551756939456</c:v>
                </c:pt>
                <c:pt idx="56">
                  <c:v>0.769642045212638</c:v>
                </c:pt>
                <c:pt idx="57">
                  <c:v>0.7663029554391028</c:v>
                </c:pt>
                <c:pt idx="58">
                  <c:v>0.7630350645544293</c:v>
                </c:pt>
                <c:pt idx="59">
                  <c:v>0.7598356856515927</c:v>
                </c:pt>
                <c:pt idx="60">
                  <c:v>0.7567022758746458</c:v>
                </c:pt>
                <c:pt idx="61">
                  <c:v>0.7536324264832723</c:v>
                </c:pt>
                <c:pt idx="62">
                  <c:v>0.7506238537503395</c:v>
                </c:pt>
                <c:pt idx="63">
                  <c:v>0.7476743906106103</c:v>
                </c:pt>
                <c:pt idx="64">
                  <c:v>0.7447819789879647</c:v>
                </c:pt>
                <c:pt idx="65">
                  <c:v>0.7419446627365011</c:v>
                </c:pt>
                <c:pt idx="66">
                  <c:v>0.7391605811379236</c:v>
                </c:pt>
                <c:pt idx="67">
                  <c:v>0.7364279629038</c:v>
                </c:pt>
                <c:pt idx="68">
                  <c:v>0.7337451206367</c:v>
                </c:pt>
                <c:pt idx="69">
                  <c:v>0.7311104457090247</c:v>
                </c:pt>
                <c:pt idx="70">
                  <c:v>0.7285224035225515</c:v>
                </c:pt>
                <c:pt idx="71">
                  <c:v>0.7259795291154771</c:v>
                </c:pt>
                <c:pt idx="72">
                  <c:v>0.7234804230870479</c:v>
                </c:pt>
                <c:pt idx="73">
                  <c:v>0.721023747812814</c:v>
                </c:pt>
                <c:pt idx="74">
                  <c:v>0.7186082239261685</c:v>
                </c:pt>
                <c:pt idx="75">
                  <c:v>0.7162326270441588</c:v>
                </c:pt>
                <c:pt idx="76">
                  <c:v>0.7138957847176474</c:v>
                </c:pt>
                <c:pt idx="77">
                  <c:v>0.7115965735877552</c:v>
                </c:pt>
                <c:pt idx="78">
                  <c:v>0.7093339167321886</c:v>
                </c:pt>
                <c:pt idx="79">
                  <c:v>0.7071067811865476</c:v>
                </c:pt>
                <c:pt idx="80">
                  <c:v>0.7049141756270428</c:v>
                </c:pt>
                <c:pt idx="81">
                  <c:v>0.7027551482022703</c:v>
                </c:pt>
                <c:pt idx="82">
                  <c:v>0.7006287845027609</c:v>
                </c:pt>
                <c:pt idx="83">
                  <c:v>0.6985342056580097</c:v>
                </c:pt>
                <c:pt idx="84">
                  <c:v>0.6964705665515709</c:v>
                </c:pt>
                <c:pt idx="85">
                  <c:v>0.694437054145595</c:v>
                </c:pt>
                <c:pt idx="86">
                  <c:v>0.692432885906919</c:v>
                </c:pt>
                <c:pt idx="87">
                  <c:v>0.6904573083274564</c:v>
                </c:pt>
                <c:pt idx="88">
                  <c:v>0.6885095955322462</c:v>
                </c:pt>
                <c:pt idx="89">
                  <c:v>0.6865890479690393</c:v>
                </c:pt>
                <c:pt idx="90">
                  <c:v>0.6846949911738041</c:v>
                </c:pt>
                <c:pt idx="91">
                  <c:v>0.6828267746069694</c:v>
                </c:pt>
                <c:pt idx="92">
                  <c:v>0.680983770555634</c:v>
                </c:pt>
                <c:pt idx="93">
                  <c:v>0.6791653730973352</c:v>
                </c:pt>
                <c:pt idx="94">
                  <c:v>0.6773709971213143</c:v>
                </c:pt>
                <c:pt idx="95">
                  <c:v>0.6756000774035174</c:v>
                </c:pt>
                <c:pt idx="96">
                  <c:v>0.6738520677318576</c:v>
                </c:pt>
                <c:pt idx="97">
                  <c:v>0.6721264400785211</c:v>
                </c:pt>
                <c:pt idx="98">
                  <c:v>0.670422683816333</c:v>
                </c:pt>
                <c:pt idx="99">
                  <c:v>0.6687403049764221</c:v>
                </c:pt>
                <c:pt idx="100">
                  <c:v>0.6670788255446165</c:v>
                </c:pt>
                <c:pt idx="101">
                  <c:v>0.6654377827941901</c:v>
                </c:pt>
                <c:pt idx="102">
                  <c:v>0.6638167286527448</c:v>
                </c:pt>
                <c:pt idx="103">
                  <c:v>0.6622152291011698</c:v>
                </c:pt>
                <c:pt idx="104">
                  <c:v>0.6606328636027615</c:v>
                </c:pt>
                <c:pt idx="105">
                  <c:v>0.6590692245607205</c:v>
                </c:pt>
                <c:pt idx="106">
                  <c:v>0.6575239168023601</c:v>
                </c:pt>
                <c:pt idx="107">
                  <c:v>0.6559965570884768</c:v>
                </c:pt>
                <c:pt idx="108">
                  <c:v>0.6544867736464347</c:v>
                </c:pt>
                <c:pt idx="109">
                  <c:v>0.6529942057256105</c:v>
                </c:pt>
                <c:pt idx="110">
                  <c:v>0.6515185031739382</c:v>
                </c:pt>
                <c:pt idx="111">
                  <c:v>0.6500593260343692</c:v>
                </c:pt>
                <c:pt idx="112">
                  <c:v>0.6486163441601447</c:v>
                </c:pt>
                <c:pt idx="113">
                  <c:v>0.6471892368478446</c:v>
                </c:pt>
                <c:pt idx="114">
                  <c:v>0.645777692487244</c:v>
                </c:pt>
                <c:pt idx="115">
                  <c:v>0.6443814082270685</c:v>
                </c:pt>
                <c:pt idx="116">
                  <c:v>0.6430000896557959</c:v>
                </c:pt>
                <c:pt idx="117">
                  <c:v>0.6416334504967062</c:v>
                </c:pt>
                <c:pt idx="118">
                  <c:v>0.6402812123164273</c:v>
                </c:pt>
                <c:pt idx="119">
                  <c:v>0.6389431042462725</c:v>
                </c:pt>
                <c:pt idx="120">
                  <c:v>0.6376188627157064</c:v>
                </c:pt>
                <c:pt idx="121">
                  <c:v>0.6363082311973168</c:v>
                </c:pt>
                <c:pt idx="122">
                  <c:v>0.6350109599627048</c:v>
                </c:pt>
                <c:pt idx="123">
                  <c:v>0.6337268058487423</c:v>
                </c:pt>
                <c:pt idx="124">
                  <c:v>0.632455532033676</c:v>
                </c:pt>
                <c:pt idx="125">
                  <c:v>0.631196907822589</c:v>
                </c:pt>
                <c:pt idx="126">
                  <c:v>0.6299507084417579</c:v>
                </c:pt>
                <c:pt idx="127">
                  <c:v>0.6287167148414677</c:v>
                </c:pt>
                <c:pt idx="128">
                  <c:v>0.6274947135068779</c:v>
                </c:pt>
                <c:pt idx="129">
                  <c:v>0.6262844962765469</c:v>
                </c:pt>
                <c:pt idx="130">
                  <c:v>0.6250858601682506</c:v>
                </c:pt>
                <c:pt idx="131">
                  <c:v>0.6238986072117501</c:v>
                </c:pt>
                <c:pt idx="132">
                  <c:v>0.6227225442881771</c:v>
                </c:pt>
                <c:pt idx="133">
                  <c:v>0.6215574829757324</c:v>
                </c:pt>
                <c:pt idx="134">
                  <c:v>0.6204032394013999</c:v>
                </c:pt>
                <c:pt idx="135">
                  <c:v>0.6192596340984008</c:v>
                </c:pt>
                <c:pt idx="136">
                  <c:v>0.6181264918691279</c:v>
                </c:pt>
                <c:pt idx="137">
                  <c:v>0.6170036416533055</c:v>
                </c:pt>
                <c:pt idx="138">
                  <c:v>0.6158909164011439</c:v>
                </c:pt>
                <c:pt idx="139">
                  <c:v>0.6147881529512643</c:v>
                </c:pt>
                <c:pt idx="140">
                  <c:v>0.6136951919131799</c:v>
                </c:pt>
                <c:pt idx="141">
                  <c:v>0.6126118775541336</c:v>
                </c:pt>
                <c:pt idx="142">
                  <c:v>0.6115380576901024</c:v>
                </c:pt>
                <c:pt idx="143">
                  <c:v>0.6104735835807844</c:v>
                </c:pt>
                <c:pt idx="144">
                  <c:v>0.6094183098284001</c:v>
                </c:pt>
                <c:pt idx="145">
                  <c:v>0.6083720942801394</c:v>
                </c:pt>
                <c:pt idx="146">
                  <c:v>0.6073347979341038</c:v>
                </c:pt>
                <c:pt idx="147">
                  <c:v>0.6063062848485936</c:v>
                </c:pt>
                <c:pt idx="148">
                  <c:v>0.605286422054597</c:v>
                </c:pt>
                <c:pt idx="149">
                  <c:v>0.6042750794713537</c:v>
                </c:pt>
                <c:pt idx="150">
                  <c:v>0.6032721298248573</c:v>
                </c:pt>
                <c:pt idx="151">
                  <c:v>0.602277448569184</c:v>
                </c:pt>
                <c:pt idx="152">
                  <c:v>0.6012909138105229</c:v>
                </c:pt>
                <c:pt idx="153">
                  <c:v>0.6003124062338073</c:v>
                </c:pt>
                <c:pt idx="154">
                  <c:v>0.5993418090318329</c:v>
                </c:pt>
                <c:pt idx="155">
                  <c:v>0.5983790078367693</c:v>
                </c:pt>
                <c:pt idx="156">
                  <c:v>0.5974238906539685</c:v>
                </c:pt>
                <c:pt idx="157">
                  <c:v>0.5964763477979743</c:v>
                </c:pt>
                <c:pt idx="158">
                  <c:v>0.5955362718306537</c:v>
                </c:pt>
                <c:pt idx="159">
                  <c:v>0.5946035575013606</c:v>
                </c:pt>
                <c:pt idx="160">
                  <c:v>0.5936781016890558</c:v>
                </c:pt>
                <c:pt idx="161">
                  <c:v>0.5927598033463076</c:v>
                </c:pt>
                <c:pt idx="162">
                  <c:v>0.5918485634451007</c:v>
                </c:pt>
                <c:pt idx="163">
                  <c:v>0.5909442849243821</c:v>
                </c:pt>
                <c:pt idx="164">
                  <c:v>0.590046872639281</c:v>
                </c:pt>
                <c:pt idx="165">
                  <c:v>0.5891562333119388</c:v>
                </c:pt>
                <c:pt idx="166">
                  <c:v>0.588272275483888</c:v>
                </c:pt>
                <c:pt idx="167">
                  <c:v>0.5873949094699213</c:v>
                </c:pt>
                <c:pt idx="168">
                  <c:v>0.5865240473133995</c:v>
                </c:pt>
                <c:pt idx="169">
                  <c:v>0.5856596027429395</c:v>
                </c:pt>
                <c:pt idx="170">
                  <c:v>0.5848014911304389</c:v>
                </c:pt>
                <c:pt idx="171">
                  <c:v>0.5839496294503806</c:v>
                </c:pt>
                <c:pt idx="172">
                  <c:v>0.5831039362403782</c:v>
                </c:pt>
                <c:pt idx="173">
                  <c:v>0.5822643315629126</c:v>
                </c:pt>
                <c:pt idx="174">
                  <c:v>0.5814307369682195</c:v>
                </c:pt>
                <c:pt idx="175">
                  <c:v>0.5806030754582867</c:v>
                </c:pt>
                <c:pt idx="176">
                  <c:v>0.579781271451922</c:v>
                </c:pt>
                <c:pt idx="177">
                  <c:v>0.5789652507508508</c:v>
                </c:pt>
                <c:pt idx="178">
                  <c:v>0.5781549405068143</c:v>
                </c:pt>
                <c:pt idx="179">
                  <c:v>0.5773502691896257</c:v>
                </c:pt>
                <c:pt idx="180">
                  <c:v>0.5765511665561582</c:v>
                </c:pt>
                <c:pt idx="181">
                  <c:v>0.5757575636202256</c:v>
                </c:pt>
                <c:pt idx="182">
                  <c:v>0.5749693926233319</c:v>
                </c:pt>
                <c:pt idx="183">
                  <c:v>0.5741865870062568</c:v>
                </c:pt>
                <c:pt idx="184">
                  <c:v>0.5734090813814468</c:v>
                </c:pt>
                <c:pt idx="185">
                  <c:v>0.5726368115061907</c:v>
                </c:pt>
                <c:pt idx="186">
                  <c:v>0.5718697142565468</c:v>
                </c:pt>
                <c:pt idx="187">
                  <c:v>0.5711077276020009</c:v>
                </c:pt>
                <c:pt idx="188">
                  <c:v>0.57035079058083</c:v>
                </c:pt>
                <c:pt idx="189">
                  <c:v>0.5695988432761473</c:v>
                </c:pt>
                <c:pt idx="190">
                  <c:v>0.5688518267926076</c:v>
                </c:pt>
                <c:pt idx="191">
                  <c:v>0.5681096832337498</c:v>
                </c:pt>
                <c:pt idx="192">
                  <c:v>0.5673723556799585</c:v>
                </c:pt>
                <c:pt idx="193">
                  <c:v>0.5666397881670223</c:v>
                </c:pt>
                <c:pt idx="194">
                  <c:v>0.5659119256652702</c:v>
                </c:pt>
                <c:pt idx="195">
                  <c:v>0.565188714059269</c:v>
                </c:pt>
                <c:pt idx="196">
                  <c:v>0.5644701001280609</c:v>
                </c:pt>
                <c:pt idx="197">
                  <c:v>0.5637560315259289</c:v>
                </c:pt>
                <c:pt idx="198">
                  <c:v>0.5630464567636678</c:v>
                </c:pt>
                <c:pt idx="199">
                  <c:v>0.5623413251903491</c:v>
                </c:pt>
              </c:numCache>
            </c:numRef>
          </c:yVal>
          <c:smooth val="1"/>
        </c:ser>
        <c:ser>
          <c:idx val="1"/>
          <c:order val="1"/>
          <c:tx>
            <c:v>Food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Calculations!$B$26:$B$225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Calculations!$D$26:$D$225</c:f>
              <c:numCache>
                <c:ptCount val="200"/>
                <c:pt idx="0">
                  <c:v>488281.2500000002</c:v>
                </c:pt>
                <c:pt idx="1">
                  <c:v>30517.57812499997</c:v>
                </c:pt>
                <c:pt idx="2">
                  <c:v>6028.163580246914</c:v>
                </c:pt>
                <c:pt idx="3">
                  <c:v>1907.3486328125002</c:v>
                </c:pt>
                <c:pt idx="4">
                  <c:v>781.2499999999998</c:v>
                </c:pt>
                <c:pt idx="5">
                  <c:v>376.7602237654329</c:v>
                </c:pt>
                <c:pt idx="6">
                  <c:v>203.36578508954614</c:v>
                </c:pt>
                <c:pt idx="7">
                  <c:v>119.20928955078124</c:v>
                </c:pt>
                <c:pt idx="8">
                  <c:v>74.42177259564089</c:v>
                </c:pt>
                <c:pt idx="9">
                  <c:v>48.828125</c:v>
                </c:pt>
                <c:pt idx="10">
                  <c:v>33.35026637524762</c:v>
                </c:pt>
                <c:pt idx="11">
                  <c:v>23.547513985339528</c:v>
                </c:pt>
                <c:pt idx="12">
                  <c:v>17.096083820594515</c:v>
                </c:pt>
                <c:pt idx="13">
                  <c:v>12.710361568096632</c:v>
                </c:pt>
                <c:pt idx="14">
                  <c:v>9.645061728395058</c:v>
                </c:pt>
                <c:pt idx="15">
                  <c:v>7.450580596923828</c:v>
                </c:pt>
                <c:pt idx="16">
                  <c:v>5.846209336574036</c:v>
                </c:pt>
                <c:pt idx="17">
                  <c:v>4.651360787227557</c:v>
                </c:pt>
                <c:pt idx="18">
                  <c:v>3.7467580052332314</c:v>
                </c:pt>
                <c:pt idx="19">
                  <c:v>3.0517578125</c:v>
                </c:pt>
                <c:pt idx="20">
                  <c:v>2.510688704809211</c:v>
                </c:pt>
                <c:pt idx="21">
                  <c:v>2.0843916484529723</c:v>
                </c:pt>
                <c:pt idx="22">
                  <c:v>1.744852434060769</c:v>
                </c:pt>
                <c:pt idx="23">
                  <c:v>1.4717196240837187</c:v>
                </c:pt>
                <c:pt idx="24">
                  <c:v>1.2500000000000009</c:v>
                </c:pt>
                <c:pt idx="25">
                  <c:v>1.0685052387871563</c:v>
                </c:pt>
                <c:pt idx="26">
                  <c:v>0.9187873159955661</c:v>
                </c:pt>
                <c:pt idx="27">
                  <c:v>0.7943975980060384</c:v>
                </c:pt>
                <c:pt idx="28">
                  <c:v>0.6903638723505936</c:v>
                </c:pt>
                <c:pt idx="29">
                  <c:v>0.6028163580246914</c:v>
                </c:pt>
                <c:pt idx="30">
                  <c:v>0.5287169972312482</c:v>
                </c:pt>
                <c:pt idx="31">
                  <c:v>0.46566128730773876</c:v>
                </c:pt>
                <c:pt idx="32">
                  <c:v>0.411731683645032</c:v>
                </c:pt>
                <c:pt idx="33">
                  <c:v>0.36538808353587754</c:v>
                </c:pt>
                <c:pt idx="34">
                  <c:v>0.3253852561432735</c:v>
                </c:pt>
                <c:pt idx="35">
                  <c:v>0.29071004920172216</c:v>
                </c:pt>
                <c:pt idx="36">
                  <c:v>0.26053324661008315</c:v>
                </c:pt>
                <c:pt idx="37">
                  <c:v>0.2341723753270769</c:v>
                </c:pt>
                <c:pt idx="38">
                  <c:v>0.2110627632172162</c:v>
                </c:pt>
                <c:pt idx="39">
                  <c:v>0.19073486328125006</c:v>
                </c:pt>
                <c:pt idx="40">
                  <c:v>0.17279637237544143</c:v>
                </c:pt>
                <c:pt idx="41">
                  <c:v>0.1569180440505755</c:v>
                </c:pt>
                <c:pt idx="42">
                  <c:v>0.14282236667182455</c:v>
                </c:pt>
                <c:pt idx="43">
                  <c:v>0.13027447802831071</c:v>
                </c:pt>
                <c:pt idx="44">
                  <c:v>0.11907483615302537</c:v>
                </c:pt>
                <c:pt idx="45">
                  <c:v>0.10905327712879813</c:v>
                </c:pt>
                <c:pt idx="46">
                  <c:v>0.10006417427696594</c:v>
                </c:pt>
                <c:pt idx="47">
                  <c:v>0.09198247650523236</c:v>
                </c:pt>
                <c:pt idx="48">
                  <c:v>0.084700451932339</c:v>
                </c:pt>
                <c:pt idx="49">
                  <c:v>0.07812499999999996</c:v>
                </c:pt>
                <c:pt idx="50">
                  <c:v>0.07217542390832137</c:v>
                </c:pt>
                <c:pt idx="51">
                  <c:v>0.06678157742419735</c:v>
                </c:pt>
                <c:pt idx="52">
                  <c:v>0.06188231744047032</c:v>
                </c:pt>
                <c:pt idx="53">
                  <c:v>0.0574242072497229</c:v>
                </c:pt>
                <c:pt idx="54">
                  <c:v>0.05336042620039611</c:v>
                </c:pt>
                <c:pt idx="55">
                  <c:v>0.049649849875377496</c:v>
                </c:pt>
                <c:pt idx="56">
                  <c:v>0.046256271669546066</c:v>
                </c:pt>
                <c:pt idx="57">
                  <c:v>0.04314774202191213</c:v>
                </c:pt>
                <c:pt idx="58">
                  <c:v>0.0402960058712454</c:v>
                </c:pt>
                <c:pt idx="59">
                  <c:v>0.0376760223765432</c:v>
                </c:pt>
                <c:pt idx="60">
                  <c:v>0.03526555375003941</c:v>
                </c:pt>
                <c:pt idx="61">
                  <c:v>0.03304481232695306</c:v>
                </c:pt>
                <c:pt idx="62">
                  <c:v>0.0309961568494964</c:v>
                </c:pt>
                <c:pt idx="63">
                  <c:v>0.029103830456733707</c:v>
                </c:pt>
                <c:pt idx="64">
                  <c:v>0.027353734112951212</c:v>
                </c:pt>
                <c:pt idx="65">
                  <c:v>0.02573323022781449</c:v>
                </c:pt>
                <c:pt idx="66">
                  <c:v>0.024230972063539278</c:v>
                </c:pt>
                <c:pt idx="67">
                  <c:v>0.022836755220992336</c:v>
                </c:pt>
                <c:pt idx="68">
                  <c:v>0.021541388074824322</c:v>
                </c:pt>
                <c:pt idx="69">
                  <c:v>0.020336578508954595</c:v>
                </c:pt>
                <c:pt idx="70">
                  <c:v>0.01921483470534671</c:v>
                </c:pt>
                <c:pt idx="71">
                  <c:v>0.018169378075107667</c:v>
                </c:pt>
                <c:pt idx="72">
                  <c:v>0.01719406670293417</c:v>
                </c:pt>
                <c:pt idx="73">
                  <c:v>0.016283327913130172</c:v>
                </c:pt>
                <c:pt idx="74">
                  <c:v>0.015432098765432096</c:v>
                </c:pt>
                <c:pt idx="75">
                  <c:v>0.014635773457942328</c:v>
                </c:pt>
                <c:pt idx="76">
                  <c:v>0.013890156757704114</c:v>
                </c:pt>
                <c:pt idx="77">
                  <c:v>0.01319142270107601</c:v>
                </c:pt>
                <c:pt idx="78">
                  <c:v>0.0125360779095684</c:v>
                </c:pt>
                <c:pt idx="79">
                  <c:v>0.011920928955078128</c:v>
                </c:pt>
                <c:pt idx="80">
                  <c:v>0.011343053283895892</c:v>
                </c:pt>
                <c:pt idx="81">
                  <c:v>0.010799773273465091</c:v>
                </c:pt>
                <c:pt idx="82">
                  <c:v>0.010288633051304103</c:v>
                </c:pt>
                <c:pt idx="83">
                  <c:v>0.009807377753160974</c:v>
                </c:pt>
                <c:pt idx="84">
                  <c:v>0.009353934938518459</c:v>
                </c:pt>
                <c:pt idx="85">
                  <c:v>0.008926397916989022</c:v>
                </c:pt>
                <c:pt idx="86">
                  <c:v>0.008523010769760402</c:v>
                </c:pt>
                <c:pt idx="87">
                  <c:v>0.008142154876769432</c:v>
                </c:pt>
                <c:pt idx="88">
                  <c:v>0.00778233678328448</c:v>
                </c:pt>
                <c:pt idx="89">
                  <c:v>0.00744217725956408</c:v>
                </c:pt>
                <c:pt idx="90">
                  <c:v>0.007120401424654103</c:v>
                </c:pt>
                <c:pt idx="91">
                  <c:v>0.006815829820549888</c:v>
                </c:pt>
                <c:pt idx="92">
                  <c:v>0.006527370336188256</c:v>
                </c:pt>
                <c:pt idx="93">
                  <c:v>0.006254010892310377</c:v>
                </c:pt>
                <c:pt idx="94">
                  <c:v>0.005994812808373168</c:v>
                </c:pt>
                <c:pt idx="95">
                  <c:v>0.0057489047815770244</c:v>
                </c:pt>
                <c:pt idx="96">
                  <c:v>0.00551547741588458</c:v>
                </c:pt>
                <c:pt idx="97">
                  <c:v>0.005293778245771184</c:v>
                </c:pt>
                <c:pt idx="98">
                  <c:v>0.00508310720549422</c:v>
                </c:pt>
                <c:pt idx="99">
                  <c:v>0.004882812500000001</c:v>
                </c:pt>
                <c:pt idx="100">
                  <c:v>0.004692286838294998</c:v>
                </c:pt>
                <c:pt idx="101">
                  <c:v>0.004510963994270091</c:v>
                </c:pt>
                <c:pt idx="102">
                  <c:v>0.004338315663650823</c:v>
                </c:pt>
                <c:pt idx="103">
                  <c:v>0.004173848589012331</c:v>
                </c:pt>
                <c:pt idx="104">
                  <c:v>0.004017101927694729</c:v>
                </c:pt>
                <c:pt idx="105">
                  <c:v>0.003867644840029397</c:v>
                </c:pt>
                <c:pt idx="106">
                  <c:v>0.0037250742775758057</c:v>
                </c:pt>
                <c:pt idx="107">
                  <c:v>0.0035890129531076786</c:v>
                </c:pt>
                <c:pt idx="108">
                  <c:v>0.003459107475904278</c:v>
                </c:pt>
                <c:pt idx="109">
                  <c:v>0.0033350266375247596</c:v>
                </c:pt>
                <c:pt idx="110">
                  <c:v>0.0032164598346923856</c:v>
                </c:pt>
                <c:pt idx="111">
                  <c:v>0.0031031156172110883</c:v>
                </c:pt>
                <c:pt idx="112">
                  <c:v>0.002994720349996951</c:v>
                </c:pt>
                <c:pt idx="113">
                  <c:v>0.002891016979346628</c:v>
                </c:pt>
                <c:pt idx="114">
                  <c:v>0.0027917638944972333</c:v>
                </c:pt>
                <c:pt idx="115">
                  <c:v>0.002696733876369505</c:v>
                </c:pt>
                <c:pt idx="116">
                  <c:v>0.002605713126138475</c:v>
                </c:pt>
                <c:pt idx="117">
                  <c:v>0.0025185003669528356</c:v>
                </c:pt>
                <c:pt idx="118">
                  <c:v>0.002434906012733873</c:v>
                </c:pt>
                <c:pt idx="119">
                  <c:v>0.0023547513985339493</c:v>
                </c:pt>
                <c:pt idx="120">
                  <c:v>0.002277868067430338</c:v>
                </c:pt>
                <c:pt idx="121">
                  <c:v>0.002204097109377464</c:v>
                </c:pt>
                <c:pt idx="122">
                  <c:v>0.002133288547844953</c:v>
                </c:pt>
                <c:pt idx="123">
                  <c:v>0.0020653007704345633</c:v>
                </c:pt>
                <c:pt idx="124">
                  <c:v>0.0019999999999999996</c:v>
                </c:pt>
                <c:pt idx="125">
                  <c:v>0.0019372598030935279</c:v>
                </c:pt>
                <c:pt idx="126">
                  <c:v>0.001876960632835023</c:v>
                </c:pt>
                <c:pt idx="127">
                  <c:v>0.001818989403545855</c:v>
                </c:pt>
                <c:pt idx="128">
                  <c:v>0.0017632390947138808</c:v>
                </c:pt>
                <c:pt idx="129">
                  <c:v>0.0017096083820594516</c:v>
                </c:pt>
                <c:pt idx="130">
                  <c:v>0.0016580012936573921</c:v>
                </c:pt>
                <c:pt idx="131">
                  <c:v>0.001608326889238406</c:v>
                </c:pt>
                <c:pt idx="132">
                  <c:v>0.0015604989609467842</c:v>
                </c:pt>
                <c:pt idx="133">
                  <c:v>0.0015144357539712036</c:v>
                </c:pt>
                <c:pt idx="134">
                  <c:v>0.0014700597055929056</c:v>
                </c:pt>
                <c:pt idx="135">
                  <c:v>0.0014272972013120193</c:v>
                </c:pt>
                <c:pt idx="136">
                  <c:v>0.0013860783468191522</c:v>
                </c:pt>
                <c:pt idx="137">
                  <c:v>0.0013463367546765188</c:v>
                </c:pt>
                <c:pt idx="138">
                  <c:v>0.0013080093446618582</c:v>
                </c:pt>
                <c:pt idx="139">
                  <c:v>0.001271036156809663</c:v>
                </c:pt>
                <c:pt idx="140">
                  <c:v>0.0012353601762588387</c:v>
                </c:pt>
                <c:pt idx="141">
                  <c:v>0.0012009271690841697</c:v>
                </c:pt>
                <c:pt idx="142">
                  <c:v>0.0011676855283515124</c:v>
                </c:pt>
                <c:pt idx="143">
                  <c:v>0.0011355861296942279</c:v>
                </c:pt>
                <c:pt idx="144">
                  <c:v>0.0011045821957609493</c:v>
                </c:pt>
                <c:pt idx="145">
                  <c:v>0.0010746291689333852</c:v>
                </c:pt>
                <c:pt idx="146">
                  <c:v>0.001045684591757272</c:v>
                </c:pt>
                <c:pt idx="147">
                  <c:v>0.0010177079945706358</c:v>
                </c:pt>
                <c:pt idx="148">
                  <c:v>0.0009906607898512079</c:v>
                </c:pt>
                <c:pt idx="149">
                  <c:v>0.0009645061728395064</c:v>
                </c:pt>
                <c:pt idx="150">
                  <c:v>0.0009392090280261475</c:v>
                </c:pt>
                <c:pt idx="151">
                  <c:v>0.0009147358411213956</c:v>
                </c:pt>
                <c:pt idx="152">
                  <c:v>0.000891054616152116</c:v>
                </c:pt>
                <c:pt idx="153">
                  <c:v>0.0008681347973565069</c:v>
                </c:pt>
                <c:pt idx="154">
                  <c:v>0.000845947195569998</c:v>
                </c:pt>
                <c:pt idx="155">
                  <c:v>0.00082446391881725</c:v>
                </c:pt>
                <c:pt idx="156">
                  <c:v>0.0008036583068449069</c:v>
                </c:pt>
                <c:pt idx="157">
                  <c:v>0.0007835048693480244</c:v>
                </c:pt>
                <c:pt idx="158">
                  <c:v>0.0007639792276601265</c:v>
                </c:pt>
                <c:pt idx="159">
                  <c:v>0.000745058059692383</c:v>
                </c:pt>
                <c:pt idx="160">
                  <c:v>0.000726719047922019</c:v>
                </c:pt>
                <c:pt idx="161">
                  <c:v>0.0007089408302434921</c:v>
                </c:pt>
                <c:pt idx="162">
                  <c:v>0.0006917029535083774</c:v>
                </c:pt>
                <c:pt idx="163">
                  <c:v>0.000674985829591568</c:v>
                </c:pt>
                <c:pt idx="164">
                  <c:v>0.0006587706938320511</c:v>
                </c:pt>
                <c:pt idx="165">
                  <c:v>0.0006430395657065066</c:v>
                </c:pt>
                <c:pt idx="166">
                  <c:v>0.0006277752116032446</c:v>
                </c:pt>
                <c:pt idx="167">
                  <c:v>0.0006129611095725607</c:v>
                </c:pt>
                <c:pt idx="168">
                  <c:v>0.0005985814159376259</c:v>
                </c:pt>
                <c:pt idx="169">
                  <c:v>0.0005846209336574032</c:v>
                </c:pt>
                <c:pt idx="170">
                  <c:v>0.0005710650823400746</c:v>
                </c:pt>
                <c:pt idx="171">
                  <c:v>0.0005578998698118144</c:v>
                </c:pt>
                <c:pt idx="172">
                  <c:v>0.0005451118651518158</c:v>
                </c:pt>
                <c:pt idx="173">
                  <c:v>0.0005326881731100259</c:v>
                </c:pt>
                <c:pt idx="174">
                  <c:v>0.0005206164098292373</c:v>
                </c:pt>
                <c:pt idx="175">
                  <c:v>0.0005088846797980894</c:v>
                </c:pt>
                <c:pt idx="176">
                  <c:v>0.0004974815539659926</c:v>
                </c:pt>
                <c:pt idx="177">
                  <c:v>0.00048639604895528</c:v>
                </c:pt>
                <c:pt idx="178">
                  <c:v>0.0004756176073097858</c:v>
                </c:pt>
                <c:pt idx="179">
                  <c:v>0.0004651360787227553</c:v>
                </c:pt>
                <c:pt idx="180">
                  <c:v>0.00045494170219043253</c:v>
                </c:pt>
                <c:pt idx="181">
                  <c:v>0.0004450250890408818</c:v>
                </c:pt>
                <c:pt idx="182">
                  <c:v>0.0004353772067906103</c:v>
                </c:pt>
                <c:pt idx="183">
                  <c:v>0.0004259893637843679</c:v>
                </c:pt>
                <c:pt idx="184">
                  <c:v>0.00041685319457613284</c:v>
                </c:pt>
                <c:pt idx="185">
                  <c:v>0.00040796064601176585</c:v>
                </c:pt>
                <c:pt idx="186">
                  <c:v>0.0003993039639760971</c:v>
                </c:pt>
                <c:pt idx="187">
                  <c:v>0.00039087568076939843</c:v>
                </c:pt>
                <c:pt idx="188">
                  <c:v>0.0003826686030802028</c:v>
                </c:pt>
                <c:pt idx="189">
                  <c:v>0.000374675800523323</c:v>
                </c:pt>
                <c:pt idx="190">
                  <c:v>0.00036689059471372703</c:v>
                </c:pt>
                <c:pt idx="191">
                  <c:v>0.000359306548848564</c:v>
                </c:pt>
                <c:pt idx="192">
                  <c:v>0.00035191745777122526</c:v>
                </c:pt>
                <c:pt idx="193">
                  <c:v>0.00034471733849278624</c:v>
                </c:pt>
                <c:pt idx="194">
                  <c:v>0.00033770042114754546</c:v>
                </c:pt>
                <c:pt idx="195">
                  <c:v>0.00033086114036069903</c:v>
                </c:pt>
                <c:pt idx="196">
                  <c:v>0.00032419412700736896</c:v>
                </c:pt>
                <c:pt idx="197">
                  <c:v>0.00031769420034338873</c:v>
                </c:pt>
                <c:pt idx="198">
                  <c:v>0.00031135636048929493</c:v>
                </c:pt>
                <c:pt idx="199">
                  <c:v>0.00030517578124999973</c:v>
                </c:pt>
              </c:numCache>
            </c:numRef>
          </c:yVal>
          <c:smooth val="1"/>
        </c:ser>
        <c:ser>
          <c:idx val="3"/>
          <c:order val="2"/>
          <c:tx>
            <c:v>isocost line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Calculations!$B$25:$B$225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Calculations!$G$25:$G$225</c:f>
              <c:numCache>
                <c:ptCount val="201"/>
                <c:pt idx="0">
                  <c:v>1.5311532961267986</c:v>
                </c:pt>
                <c:pt idx="1">
                  <c:v>1.4966823410862884</c:v>
                </c:pt>
                <c:pt idx="2">
                  <c:v>1.4622113860457784</c:v>
                </c:pt>
                <c:pt idx="3">
                  <c:v>1.4277404310052682</c:v>
                </c:pt>
                <c:pt idx="4">
                  <c:v>1.393269475964758</c:v>
                </c:pt>
                <c:pt idx="5">
                  <c:v>1.358798520924248</c:v>
                </c:pt>
                <c:pt idx="6">
                  <c:v>1.3243275658837377</c:v>
                </c:pt>
                <c:pt idx="7">
                  <c:v>1.2898566108432274</c:v>
                </c:pt>
                <c:pt idx="8">
                  <c:v>1.2553856558027174</c:v>
                </c:pt>
                <c:pt idx="9">
                  <c:v>1.2209147007622072</c:v>
                </c:pt>
                <c:pt idx="10">
                  <c:v>1.186443745721697</c:v>
                </c:pt>
                <c:pt idx="11">
                  <c:v>1.151972790681187</c:v>
                </c:pt>
                <c:pt idx="12">
                  <c:v>1.1175018356406767</c:v>
                </c:pt>
                <c:pt idx="13">
                  <c:v>1.0830308806001665</c:v>
                </c:pt>
                <c:pt idx="14">
                  <c:v>1.0485599255596565</c:v>
                </c:pt>
                <c:pt idx="15">
                  <c:v>1.0140889705191463</c:v>
                </c:pt>
                <c:pt idx="16">
                  <c:v>0.9796180154786361</c:v>
                </c:pt>
                <c:pt idx="17">
                  <c:v>0.945147060438126</c:v>
                </c:pt>
                <c:pt idx="18">
                  <c:v>0.9106761053976158</c:v>
                </c:pt>
                <c:pt idx="19">
                  <c:v>0.8762051503571058</c:v>
                </c:pt>
                <c:pt idx="20">
                  <c:v>0.8417341953165955</c:v>
                </c:pt>
                <c:pt idx="21">
                  <c:v>0.8072632402760853</c:v>
                </c:pt>
                <c:pt idx="22">
                  <c:v>0.7727922852355752</c:v>
                </c:pt>
                <c:pt idx="23">
                  <c:v>0.7383213301950652</c:v>
                </c:pt>
                <c:pt idx="24">
                  <c:v>0.703850375154555</c:v>
                </c:pt>
                <c:pt idx="25">
                  <c:v>0.6693794201140448</c:v>
                </c:pt>
                <c:pt idx="26">
                  <c:v>0.6349084650735346</c:v>
                </c:pt>
                <c:pt idx="27">
                  <c:v>0.6004375100330244</c:v>
                </c:pt>
                <c:pt idx="28">
                  <c:v>0.5659665549925144</c:v>
                </c:pt>
                <c:pt idx="29">
                  <c:v>0.5314955999520042</c:v>
                </c:pt>
                <c:pt idx="30">
                  <c:v>0.4970246449114939</c:v>
                </c:pt>
                <c:pt idx="31">
                  <c:v>0.4625536898709839</c:v>
                </c:pt>
                <c:pt idx="32">
                  <c:v>0.42808273483047365</c:v>
                </c:pt>
                <c:pt idx="33">
                  <c:v>0.39361177978996365</c:v>
                </c:pt>
                <c:pt idx="34">
                  <c:v>0.3591408247494534</c:v>
                </c:pt>
                <c:pt idx="35">
                  <c:v>0.3246698697089432</c:v>
                </c:pt>
                <c:pt idx="36">
                  <c:v>0.29019891466843295</c:v>
                </c:pt>
                <c:pt idx="37">
                  <c:v>0.25572795962792294</c:v>
                </c:pt>
                <c:pt idx="38">
                  <c:v>0.22125700458741293</c:v>
                </c:pt>
                <c:pt idx="39">
                  <c:v>0.1867860495469027</c:v>
                </c:pt>
                <c:pt idx="40">
                  <c:v>0.15231509450639247</c:v>
                </c:pt>
                <c:pt idx="41">
                  <c:v>0.11784413946588246</c:v>
                </c:pt>
                <c:pt idx="42">
                  <c:v>0.083373184425372</c:v>
                </c:pt>
                <c:pt idx="43">
                  <c:v>0.048902229384861995</c:v>
                </c:pt>
                <c:pt idx="44">
                  <c:v>0.014431274344351763</c:v>
                </c:pt>
                <c:pt idx="45">
                  <c:v>-0.020039680696158246</c:v>
                </c:pt>
                <c:pt idx="46">
                  <c:v>-0.054510635736668256</c:v>
                </c:pt>
                <c:pt idx="47">
                  <c:v>-0.08898159077717871</c:v>
                </c:pt>
                <c:pt idx="48">
                  <c:v>-0.12345254581768872</c:v>
                </c:pt>
                <c:pt idx="49">
                  <c:v>-0.15792350085819895</c:v>
                </c:pt>
                <c:pt idx="50">
                  <c:v>-0.19239445589870896</c:v>
                </c:pt>
                <c:pt idx="51">
                  <c:v>-0.2268654109392192</c:v>
                </c:pt>
                <c:pt idx="52">
                  <c:v>-0.2613363659797294</c:v>
                </c:pt>
                <c:pt idx="53">
                  <c:v>-0.29580732102023943</c:v>
                </c:pt>
                <c:pt idx="54">
                  <c:v>-0.3302782760607499</c:v>
                </c:pt>
                <c:pt idx="55">
                  <c:v>-0.3647492311012599</c:v>
                </c:pt>
                <c:pt idx="56">
                  <c:v>-0.3992201861417699</c:v>
                </c:pt>
                <c:pt idx="57">
                  <c:v>-0.43369114118228014</c:v>
                </c:pt>
                <c:pt idx="58">
                  <c:v>-0.46816209622279015</c:v>
                </c:pt>
                <c:pt idx="59">
                  <c:v>-0.5026330512633004</c:v>
                </c:pt>
                <c:pt idx="60">
                  <c:v>-0.5371040063038108</c:v>
                </c:pt>
                <c:pt idx="61">
                  <c:v>-0.5715749613443208</c:v>
                </c:pt>
                <c:pt idx="62">
                  <c:v>-0.6060459163848309</c:v>
                </c:pt>
                <c:pt idx="63">
                  <c:v>-0.6405168714253409</c:v>
                </c:pt>
                <c:pt idx="64">
                  <c:v>-0.6749878264658513</c:v>
                </c:pt>
                <c:pt idx="65">
                  <c:v>-0.7094587815063613</c:v>
                </c:pt>
                <c:pt idx="66">
                  <c:v>-0.7439297365468713</c:v>
                </c:pt>
                <c:pt idx="67">
                  <c:v>-0.7784006915873818</c:v>
                </c:pt>
                <c:pt idx="68">
                  <c:v>-0.8128716466278918</c:v>
                </c:pt>
                <c:pt idx="69">
                  <c:v>-0.8473426016684023</c:v>
                </c:pt>
                <c:pt idx="70">
                  <c:v>-0.8818135567089123</c:v>
                </c:pt>
                <c:pt idx="71">
                  <c:v>-0.9162845117494223</c:v>
                </c:pt>
                <c:pt idx="72">
                  <c:v>-0.9507554667899327</c:v>
                </c:pt>
                <c:pt idx="73">
                  <c:v>-0.9852264218304427</c:v>
                </c:pt>
                <c:pt idx="74">
                  <c:v>-1.0196973768709527</c:v>
                </c:pt>
                <c:pt idx="75">
                  <c:v>-1.0541683319114628</c:v>
                </c:pt>
                <c:pt idx="76">
                  <c:v>-1.0886392869519728</c:v>
                </c:pt>
                <c:pt idx="77">
                  <c:v>-1.1231102419924832</c:v>
                </c:pt>
                <c:pt idx="78">
                  <c:v>-1.1575811970329932</c:v>
                </c:pt>
                <c:pt idx="79">
                  <c:v>-1.1920521520735037</c:v>
                </c:pt>
                <c:pt idx="80">
                  <c:v>-1.2265231071140137</c:v>
                </c:pt>
                <c:pt idx="81">
                  <c:v>-1.2609940621545237</c:v>
                </c:pt>
                <c:pt idx="82">
                  <c:v>-1.2954650171950337</c:v>
                </c:pt>
                <c:pt idx="83">
                  <c:v>-1.3299359722355446</c:v>
                </c:pt>
                <c:pt idx="84">
                  <c:v>-1.3644069272760546</c:v>
                </c:pt>
                <c:pt idx="85">
                  <c:v>-1.3988778823165646</c:v>
                </c:pt>
                <c:pt idx="86">
                  <c:v>-1.4333488373570746</c:v>
                </c:pt>
                <c:pt idx="87">
                  <c:v>-1.4678197923975846</c:v>
                </c:pt>
                <c:pt idx="88">
                  <c:v>-1.502290747438095</c:v>
                </c:pt>
                <c:pt idx="89">
                  <c:v>-1.536761702478605</c:v>
                </c:pt>
                <c:pt idx="90">
                  <c:v>-1.5712326575191151</c:v>
                </c:pt>
                <c:pt idx="91">
                  <c:v>-1.6057036125596251</c:v>
                </c:pt>
                <c:pt idx="92">
                  <c:v>-1.6401745676001351</c:v>
                </c:pt>
                <c:pt idx="93">
                  <c:v>-1.674645522640646</c:v>
                </c:pt>
                <c:pt idx="94">
                  <c:v>-1.709116477681156</c:v>
                </c:pt>
                <c:pt idx="95">
                  <c:v>-1.743587432721666</c:v>
                </c:pt>
                <c:pt idx="96">
                  <c:v>-1.778058387762176</c:v>
                </c:pt>
                <c:pt idx="97">
                  <c:v>-1.812529342802686</c:v>
                </c:pt>
                <c:pt idx="98">
                  <c:v>-1.8470002978431965</c:v>
                </c:pt>
                <c:pt idx="99">
                  <c:v>-1.8814712528837065</c:v>
                </c:pt>
                <c:pt idx="100">
                  <c:v>-1.9159422079242165</c:v>
                </c:pt>
                <c:pt idx="101">
                  <c:v>-1.950413162964727</c:v>
                </c:pt>
                <c:pt idx="102">
                  <c:v>-1.984884118005237</c:v>
                </c:pt>
                <c:pt idx="103">
                  <c:v>-2.0193550730457472</c:v>
                </c:pt>
                <c:pt idx="104">
                  <c:v>-2.0538260280862577</c:v>
                </c:pt>
                <c:pt idx="105">
                  <c:v>-2.0882969831267673</c:v>
                </c:pt>
                <c:pt idx="106">
                  <c:v>-2.1227679381672777</c:v>
                </c:pt>
                <c:pt idx="107">
                  <c:v>-2.1572388932077873</c:v>
                </c:pt>
                <c:pt idx="108">
                  <c:v>-2.1917098482482986</c:v>
                </c:pt>
                <c:pt idx="109">
                  <c:v>-2.226180803288808</c:v>
                </c:pt>
                <c:pt idx="110">
                  <c:v>-2.2606517583293186</c:v>
                </c:pt>
                <c:pt idx="111">
                  <c:v>-2.295122713369828</c:v>
                </c:pt>
                <c:pt idx="112">
                  <c:v>-2.3295936684103387</c:v>
                </c:pt>
                <c:pt idx="113">
                  <c:v>-2.364064623450849</c:v>
                </c:pt>
                <c:pt idx="114">
                  <c:v>-2.3985355784913587</c:v>
                </c:pt>
                <c:pt idx="115">
                  <c:v>-2.433006533531869</c:v>
                </c:pt>
                <c:pt idx="116">
                  <c:v>-2.4674774885723787</c:v>
                </c:pt>
                <c:pt idx="117">
                  <c:v>-2.501948443612889</c:v>
                </c:pt>
                <c:pt idx="118">
                  <c:v>-2.5364193986533996</c:v>
                </c:pt>
                <c:pt idx="119">
                  <c:v>-2.57089035369391</c:v>
                </c:pt>
                <c:pt idx="120">
                  <c:v>-2.6053613087344205</c:v>
                </c:pt>
                <c:pt idx="121">
                  <c:v>-2.63983226377493</c:v>
                </c:pt>
                <c:pt idx="122">
                  <c:v>-2.6743032188154405</c:v>
                </c:pt>
                <c:pt idx="123">
                  <c:v>-2.708774173855951</c:v>
                </c:pt>
                <c:pt idx="124">
                  <c:v>-2.7432451288964605</c:v>
                </c:pt>
                <c:pt idx="125">
                  <c:v>-2.777716083936971</c:v>
                </c:pt>
                <c:pt idx="126">
                  <c:v>-2.8121870389774806</c:v>
                </c:pt>
                <c:pt idx="127">
                  <c:v>-2.846657994017991</c:v>
                </c:pt>
                <c:pt idx="128">
                  <c:v>-2.8811289490585015</c:v>
                </c:pt>
                <c:pt idx="129">
                  <c:v>-2.915599904099012</c:v>
                </c:pt>
                <c:pt idx="130">
                  <c:v>-2.9500708591395215</c:v>
                </c:pt>
                <c:pt idx="131">
                  <c:v>-2.984541814180032</c:v>
                </c:pt>
                <c:pt idx="132">
                  <c:v>-3.0190127692205415</c:v>
                </c:pt>
                <c:pt idx="133">
                  <c:v>-3.053483724261052</c:v>
                </c:pt>
                <c:pt idx="134">
                  <c:v>-3.0879546793015624</c:v>
                </c:pt>
                <c:pt idx="135">
                  <c:v>-3.122425634342072</c:v>
                </c:pt>
                <c:pt idx="136">
                  <c:v>-3.1568965893825824</c:v>
                </c:pt>
                <c:pt idx="137">
                  <c:v>-3.191367544423092</c:v>
                </c:pt>
                <c:pt idx="138">
                  <c:v>-3.2258384994636033</c:v>
                </c:pt>
                <c:pt idx="139">
                  <c:v>-3.260309454504113</c:v>
                </c:pt>
                <c:pt idx="140">
                  <c:v>-3.2947804095446234</c:v>
                </c:pt>
                <c:pt idx="141">
                  <c:v>-3.329251364585133</c:v>
                </c:pt>
                <c:pt idx="142">
                  <c:v>-3.3637223196256434</c:v>
                </c:pt>
                <c:pt idx="143">
                  <c:v>-3.398193274666154</c:v>
                </c:pt>
                <c:pt idx="144">
                  <c:v>-3.4326642297066643</c:v>
                </c:pt>
                <c:pt idx="145">
                  <c:v>-3.467135184747174</c:v>
                </c:pt>
                <c:pt idx="146">
                  <c:v>-3.5016061397876843</c:v>
                </c:pt>
                <c:pt idx="147">
                  <c:v>-3.536077094828194</c:v>
                </c:pt>
                <c:pt idx="148">
                  <c:v>-3.5705480498687043</c:v>
                </c:pt>
                <c:pt idx="149">
                  <c:v>-3.605019004909215</c:v>
                </c:pt>
                <c:pt idx="150">
                  <c:v>-3.6394899599497244</c:v>
                </c:pt>
                <c:pt idx="151">
                  <c:v>-3.673960914990235</c:v>
                </c:pt>
                <c:pt idx="152">
                  <c:v>-3.7084318700307444</c:v>
                </c:pt>
                <c:pt idx="153">
                  <c:v>-3.7429028250712557</c:v>
                </c:pt>
                <c:pt idx="154">
                  <c:v>-3.7773737801117653</c:v>
                </c:pt>
                <c:pt idx="155">
                  <c:v>-3.8118447351522757</c:v>
                </c:pt>
                <c:pt idx="156">
                  <c:v>-3.8463156901927853</c:v>
                </c:pt>
                <c:pt idx="157">
                  <c:v>-3.8807866452332958</c:v>
                </c:pt>
                <c:pt idx="158">
                  <c:v>-3.915257600273806</c:v>
                </c:pt>
                <c:pt idx="159">
                  <c:v>-3.9497285553143158</c:v>
                </c:pt>
                <c:pt idx="160">
                  <c:v>-3.9841995103548262</c:v>
                </c:pt>
                <c:pt idx="161">
                  <c:v>-4.018670465395337</c:v>
                </c:pt>
                <c:pt idx="162">
                  <c:v>-4.053141420435846</c:v>
                </c:pt>
                <c:pt idx="163">
                  <c:v>-4.087612375476357</c:v>
                </c:pt>
                <c:pt idx="164">
                  <c:v>-4.122083330516866</c:v>
                </c:pt>
                <c:pt idx="165">
                  <c:v>-4.156554285557377</c:v>
                </c:pt>
                <c:pt idx="166">
                  <c:v>-4.191025240597888</c:v>
                </c:pt>
                <c:pt idx="167">
                  <c:v>-4.225496195638397</c:v>
                </c:pt>
                <c:pt idx="168">
                  <c:v>-4.259967150678908</c:v>
                </c:pt>
                <c:pt idx="169">
                  <c:v>-4.294438105719417</c:v>
                </c:pt>
                <c:pt idx="170">
                  <c:v>-4.328909060759928</c:v>
                </c:pt>
                <c:pt idx="171">
                  <c:v>-4.3633800158004385</c:v>
                </c:pt>
                <c:pt idx="172">
                  <c:v>-4.397850970840948</c:v>
                </c:pt>
                <c:pt idx="173">
                  <c:v>-4.432321925881459</c:v>
                </c:pt>
                <c:pt idx="174">
                  <c:v>-4.466792880921968</c:v>
                </c:pt>
                <c:pt idx="175">
                  <c:v>-4.501263835962479</c:v>
                </c:pt>
                <c:pt idx="176">
                  <c:v>-4.535734791002989</c:v>
                </c:pt>
                <c:pt idx="177">
                  <c:v>-4.570205746043499</c:v>
                </c:pt>
                <c:pt idx="178">
                  <c:v>-4.604676701084009</c:v>
                </c:pt>
                <c:pt idx="179">
                  <c:v>-4.639147656124519</c:v>
                </c:pt>
                <c:pt idx="180">
                  <c:v>-4.673618611165029</c:v>
                </c:pt>
                <c:pt idx="181">
                  <c:v>-4.7080895662055395</c:v>
                </c:pt>
                <c:pt idx="182">
                  <c:v>-4.742560521246049</c:v>
                </c:pt>
                <c:pt idx="183">
                  <c:v>-4.77703147628656</c:v>
                </c:pt>
                <c:pt idx="184">
                  <c:v>-4.811502431327069</c:v>
                </c:pt>
                <c:pt idx="185">
                  <c:v>-4.8459733863675805</c:v>
                </c:pt>
                <c:pt idx="186">
                  <c:v>-4.880444341408091</c:v>
                </c:pt>
                <c:pt idx="187">
                  <c:v>-4.9149152964486005</c:v>
                </c:pt>
                <c:pt idx="188">
                  <c:v>-4.949386251489111</c:v>
                </c:pt>
                <c:pt idx="189">
                  <c:v>-4.9838572065296205</c:v>
                </c:pt>
                <c:pt idx="190">
                  <c:v>-5.018328161570131</c:v>
                </c:pt>
                <c:pt idx="191">
                  <c:v>-5.052799116610641</c:v>
                </c:pt>
                <c:pt idx="192">
                  <c:v>-5.087270071651151</c:v>
                </c:pt>
                <c:pt idx="193">
                  <c:v>-5.121741026691661</c:v>
                </c:pt>
                <c:pt idx="194">
                  <c:v>-5.156211981732171</c:v>
                </c:pt>
                <c:pt idx="195">
                  <c:v>-5.190682936772681</c:v>
                </c:pt>
                <c:pt idx="196">
                  <c:v>-5.225153891813192</c:v>
                </c:pt>
                <c:pt idx="197">
                  <c:v>-5.2596248468537015</c:v>
                </c:pt>
                <c:pt idx="198">
                  <c:v>-5.294095801894212</c:v>
                </c:pt>
                <c:pt idx="199">
                  <c:v>-5.3285667569347215</c:v>
                </c:pt>
                <c:pt idx="200">
                  <c:v>-5.363037711975232</c:v>
                </c:pt>
              </c:numCache>
            </c:numRef>
          </c:yVal>
          <c:smooth val="1"/>
        </c:ser>
        <c:axId val="54683819"/>
        <c:axId val="39801008"/>
      </c:scatterChart>
      <c:valAx>
        <c:axId val="5468381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High-school educted workers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1008"/>
        <c:crosses val="autoZero"/>
        <c:crossBetween val="midCat"/>
        <c:dispUnits/>
      </c:valAx>
      <c:valAx>
        <c:axId val="3980100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College-educated workers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3819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92225"/>
          <c:w val="0.79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3</xdr:row>
      <xdr:rowOff>19050</xdr:rowOff>
    </xdr:from>
    <xdr:to>
      <xdr:col>17</xdr:col>
      <xdr:colOff>38100</xdr:colOff>
      <xdr:row>15</xdr:row>
      <xdr:rowOff>200025</xdr:rowOff>
    </xdr:to>
    <xdr:graphicFrame>
      <xdr:nvGraphicFramePr>
        <xdr:cNvPr id="1" name="Chart 1"/>
        <xdr:cNvGraphicFramePr/>
      </xdr:nvGraphicFramePr>
      <xdr:xfrm>
        <a:off x="7162800" y="685800"/>
        <a:ext cx="32480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</xdr:row>
      <xdr:rowOff>66675</xdr:rowOff>
    </xdr:from>
    <xdr:to>
      <xdr:col>11</xdr:col>
      <xdr:colOff>438150</xdr:colOff>
      <xdr:row>15</xdr:row>
      <xdr:rowOff>200025</xdr:rowOff>
    </xdr:to>
    <xdr:graphicFrame>
      <xdr:nvGraphicFramePr>
        <xdr:cNvPr id="2" name="Chart 2"/>
        <xdr:cNvGraphicFramePr/>
      </xdr:nvGraphicFramePr>
      <xdr:xfrm>
        <a:off x="3848100" y="571500"/>
        <a:ext cx="33051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3">
      <selection activeCell="M12" sqref="M12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10" spans="5:7" ht="12.75">
      <c r="E10" s="15"/>
      <c r="F10" s="16" t="s">
        <v>35</v>
      </c>
      <c r="G10" s="17"/>
    </row>
    <row r="11" spans="5:7" ht="12.75">
      <c r="E11" s="18"/>
      <c r="F11" s="11"/>
      <c r="G11" s="19"/>
    </row>
    <row r="12" spans="5:7" ht="12.75">
      <c r="E12" s="18"/>
      <c r="F12" s="11"/>
      <c r="G12" s="19"/>
    </row>
    <row r="13" spans="5:7" ht="12.75">
      <c r="E13" s="18"/>
      <c r="F13" s="11"/>
      <c r="G13" s="19"/>
    </row>
    <row r="14" spans="5:7" ht="12.75">
      <c r="E14" s="18"/>
      <c r="F14" s="11"/>
      <c r="G14" s="19"/>
    </row>
    <row r="15" spans="5:7" ht="12.75">
      <c r="E15" s="20"/>
      <c r="F15" s="21"/>
      <c r="G15" s="22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516238" r:id="rId1"/>
    <oleObject progId="Word.Document.8" shapeId="5162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36"/>
  <sheetViews>
    <sheetView tabSelected="1" zoomScalePageLayoutView="0" workbookViewId="0" topLeftCell="A1">
      <selection activeCell="F6" sqref="F6:F11"/>
    </sheetView>
  </sheetViews>
  <sheetFormatPr defaultColWidth="9.140625" defaultRowHeight="12.75"/>
  <cols>
    <col min="1" max="1" width="5.28125" style="1" customWidth="1"/>
    <col min="2" max="3" width="9.140625" style="1" customWidth="1"/>
    <col min="4" max="4" width="11.7109375" style="1" customWidth="1"/>
    <col min="5" max="6" width="9.8515625" style="1" customWidth="1"/>
    <col min="7" max="16384" width="9.140625" style="1" customWidth="1"/>
  </cols>
  <sheetData>
    <row r="2" spans="1:13" s="14" customFormat="1" ht="27" customHeight="1">
      <c r="A2" s="42" t="str">
        <f>IF(Calculations!D18=0,"Question 6.6","You have entered a value outside the allowed range")</f>
        <v>Question 6.6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2.75" customHeight="1">
      <c r="A3" s="43"/>
      <c r="B3" s="43"/>
      <c r="C3" s="3"/>
      <c r="D3" s="3"/>
      <c r="E3" s="3"/>
      <c r="F3" s="3"/>
      <c r="G3" s="3"/>
      <c r="H3" s="3"/>
      <c r="I3" s="3"/>
      <c r="J3" s="3"/>
      <c r="L3" s="2"/>
      <c r="M3" s="3"/>
    </row>
    <row r="4" spans="2:11" ht="18.75" customHeight="1">
      <c r="B4" s="23"/>
      <c r="C4" s="24"/>
      <c r="D4" s="24"/>
      <c r="E4" s="24" t="s">
        <v>47</v>
      </c>
      <c r="F4" s="24" t="s">
        <v>48</v>
      </c>
      <c r="G4" s="28"/>
      <c r="H4" s="28"/>
      <c r="I4" s="28"/>
      <c r="J4" s="28"/>
      <c r="K4" s="28"/>
    </row>
    <row r="5" spans="2:10" ht="18.75" customHeight="1">
      <c r="B5" s="26" t="s">
        <v>1</v>
      </c>
      <c r="C5" s="27"/>
      <c r="D5" s="27"/>
      <c r="E5" s="24"/>
      <c r="F5" s="24"/>
      <c r="G5" s="28"/>
      <c r="H5" s="28"/>
      <c r="I5" s="28"/>
      <c r="J5" s="28"/>
    </row>
    <row r="6" spans="2:6" ht="18.75" customHeight="1">
      <c r="B6" s="30" t="s">
        <v>36</v>
      </c>
      <c r="E6" s="29">
        <v>0.8</v>
      </c>
      <c r="F6" s="47">
        <v>0.8</v>
      </c>
    </row>
    <row r="7" spans="2:6" ht="18.75" customHeight="1">
      <c r="B7" s="30" t="s">
        <v>37</v>
      </c>
      <c r="E7" s="29">
        <v>0.2</v>
      </c>
      <c r="F7" s="48">
        <v>0.2</v>
      </c>
    </row>
    <row r="8" spans="2:6" ht="18.75" customHeight="1">
      <c r="B8" s="30" t="s">
        <v>38</v>
      </c>
      <c r="C8" s="30"/>
      <c r="E8" s="32">
        <v>1</v>
      </c>
      <c r="F8" s="48">
        <v>1</v>
      </c>
    </row>
    <row r="9" spans="2:11" ht="18.75" customHeight="1">
      <c r="B9" s="4" t="s">
        <v>39</v>
      </c>
      <c r="C9" s="4"/>
      <c r="E9" s="29">
        <v>0.8</v>
      </c>
      <c r="F9" s="48">
        <v>0.8</v>
      </c>
      <c r="I9" s="33"/>
      <c r="J9" s="33"/>
      <c r="K9" s="25"/>
    </row>
    <row r="10" spans="2:9" ht="18.75" customHeight="1">
      <c r="B10" s="4" t="s">
        <v>40</v>
      </c>
      <c r="C10" s="4"/>
      <c r="E10" s="29">
        <v>60</v>
      </c>
      <c r="F10" s="48">
        <v>60</v>
      </c>
      <c r="I10" s="33"/>
    </row>
    <row r="11" spans="2:9" ht="18.75" customHeight="1">
      <c r="B11" s="30" t="s">
        <v>41</v>
      </c>
      <c r="C11" s="11"/>
      <c r="E11" s="29">
        <v>75</v>
      </c>
      <c r="F11" s="48">
        <v>75</v>
      </c>
      <c r="I11" s="33"/>
    </row>
    <row r="12" spans="2:9" ht="18.75" customHeight="1">
      <c r="B12" s="26" t="s">
        <v>6</v>
      </c>
      <c r="C12" s="27"/>
      <c r="D12" s="27"/>
      <c r="E12" s="24"/>
      <c r="F12" s="24"/>
      <c r="I12" s="33"/>
    </row>
    <row r="13" spans="2:6" ht="18.75" customHeight="1">
      <c r="B13" s="4" t="s">
        <v>42</v>
      </c>
      <c r="C13" s="4"/>
      <c r="E13" s="29">
        <v>56.3050206676736</v>
      </c>
      <c r="F13" s="31">
        <f>Calculations!H18</f>
        <v>56.3050206676736</v>
      </c>
    </row>
    <row r="14" spans="2:6" ht="18.75" customHeight="1">
      <c r="B14" s="4" t="s">
        <v>43</v>
      </c>
      <c r="C14" s="4"/>
      <c r="E14" s="29">
        <v>19.69334366525711</v>
      </c>
      <c r="F14" s="31">
        <f>Calculations!H19</f>
        <v>19.69334366525711</v>
      </c>
    </row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spans="9:16" ht="18.75" customHeight="1">
      <c r="I28" s="5" t="s">
        <v>29</v>
      </c>
      <c r="P28" s="5" t="s">
        <v>29</v>
      </c>
    </row>
    <row r="29" spans="9:16" ht="18.75" customHeight="1">
      <c r="I29" s="34" t="s">
        <v>31</v>
      </c>
      <c r="P29" s="34" t="s">
        <v>33</v>
      </c>
    </row>
    <row r="30" spans="9:16" ht="18.75" customHeight="1">
      <c r="I30" s="35" t="s">
        <v>32</v>
      </c>
      <c r="P30" s="35" t="s">
        <v>34</v>
      </c>
    </row>
    <row r="31" spans="6:16" ht="18.75" customHeight="1">
      <c r="F31" s="7"/>
      <c r="G31" s="7"/>
      <c r="H31" s="7"/>
      <c r="I31" s="36" t="s">
        <v>30</v>
      </c>
      <c r="M31" s="7"/>
      <c r="N31" s="7"/>
      <c r="O31" s="7"/>
      <c r="P31" s="36" t="s">
        <v>3</v>
      </c>
    </row>
    <row r="32" ht="18.75" customHeight="1"/>
    <row r="33" ht="18.75" customHeight="1"/>
    <row r="34" s="4" customFormat="1" ht="18.75" customHeight="1">
      <c r="G34" s="37"/>
    </row>
    <row r="35" s="4" customFormat="1" ht="18.75" customHeight="1">
      <c r="G35" s="38"/>
    </row>
    <row r="36" s="4" customFormat="1" ht="18.75" customHeight="1">
      <c r="G36" s="39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mergeCells count="2">
    <mergeCell ref="A2:M2"/>
    <mergeCell ref="A3:B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R22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1" customWidth="1"/>
    <col min="2" max="4" width="10.28125" style="1" customWidth="1"/>
    <col min="5" max="5" width="4.421875" style="1" customWidth="1"/>
    <col min="6" max="6" width="9.140625" style="1" customWidth="1"/>
    <col min="7" max="7" width="10.00390625" style="1" customWidth="1"/>
    <col min="8" max="8" width="9.140625" style="1" customWidth="1"/>
    <col min="9" max="9" width="10.28125" style="1" customWidth="1"/>
    <col min="10" max="10" width="10.140625" style="1" customWidth="1"/>
    <col min="11" max="13" width="10.28125" style="1" customWidth="1"/>
    <col min="14" max="14" width="4.421875" style="1" customWidth="1"/>
    <col min="15" max="15" width="14.00390625" style="1" customWidth="1"/>
    <col min="16" max="19" width="9.140625" style="1" customWidth="1"/>
    <col min="20" max="20" width="13.00390625" style="1" customWidth="1"/>
    <col min="21" max="16384" width="9.140625" style="1" customWidth="1"/>
  </cols>
  <sheetData>
    <row r="2" spans="1:13" s="14" customFormat="1" ht="26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1" s="4" customFormat="1" ht="12.75" customHeight="1">
      <c r="A3" s="2"/>
      <c r="B3" s="3"/>
      <c r="C3" s="3"/>
      <c r="D3" s="3"/>
      <c r="E3" s="3"/>
      <c r="F3" s="3"/>
      <c r="G3" s="3"/>
      <c r="H3" s="3"/>
      <c r="I3" s="3"/>
      <c r="K3" s="2"/>
    </row>
    <row r="5" spans="2:6" ht="12.75">
      <c r="B5" s="5" t="s">
        <v>1</v>
      </c>
      <c r="F5" s="5" t="s">
        <v>6</v>
      </c>
    </row>
    <row r="7" spans="2:8" ht="12.75">
      <c r="B7" s="1" t="s">
        <v>11</v>
      </c>
      <c r="D7" s="6">
        <f>IF(OR(Figures!F8&lt;0,Figures!F8&gt;1),"not allowed",Figures!F8)</f>
        <v>1</v>
      </c>
      <c r="F7" s="1" t="s">
        <v>15</v>
      </c>
      <c r="H7" s="7">
        <f>(D13*(1-D13)^((1-D13)/D13)/(D14*(1-D14)^((1-D14)/D14)))^((-D13*D14)/(D13-D14))*D8^(D13/(D13-D14))*D7^(-D14/(D13-D14))</f>
        <v>0.45026131776234024</v>
      </c>
    </row>
    <row r="8" spans="2:8" ht="12.75">
      <c r="B8" s="1" t="s">
        <v>12</v>
      </c>
      <c r="D8" s="6">
        <f>IF(OR(Figures!F9&lt;0,Figures!F9&gt;1),"not allowed",Figures!F9)</f>
        <v>0.8</v>
      </c>
      <c r="F8" s="1" t="s">
        <v>16</v>
      </c>
      <c r="H8" s="7">
        <f>((1-D13)*D13^(D13/(1-D13))/((1-D14)*D14^(D14/(1-D14))))^((1-D13)*(1-D14)/(D13-D14))*D7^((1-D14)/(D13-D14))*D8^((D13-1)/(D13-D14))</f>
        <v>0.653102470229204</v>
      </c>
    </row>
    <row r="9" spans="4:8" ht="12.75">
      <c r="D9" s="6"/>
      <c r="H9" s="7"/>
    </row>
    <row r="10" spans="2:8" ht="12.75">
      <c r="B10" s="1" t="s">
        <v>13</v>
      </c>
      <c r="D10" s="6">
        <f>IF(OR(Figures!F10&lt;0,Figures!F10&gt;100),"not allowed",Figures!F10)</f>
        <v>60</v>
      </c>
      <c r="F10" s="1" t="s">
        <v>17</v>
      </c>
      <c r="H10" s="7">
        <f>1/D7*((D13*H7)/((1-D13)*H8))^(-D13)</f>
        <v>0.4441865026157215</v>
      </c>
    </row>
    <row r="11" spans="2:8" ht="12.75">
      <c r="B11" s="1" t="s">
        <v>14</v>
      </c>
      <c r="D11" s="6">
        <f>IF(OR(Figures!F11&lt;0,Figures!F11&gt;100),"not allowed",Figures!F11)</f>
        <v>75</v>
      </c>
      <c r="F11" s="1" t="s">
        <v>18</v>
      </c>
      <c r="H11" s="7">
        <f>1/D7*(D13/(1-D13)*H7/H8)^(1-D13)</f>
        <v>1.2249226369014388</v>
      </c>
    </row>
    <row r="12" spans="4:8" ht="12.75">
      <c r="D12" s="6"/>
      <c r="F12" s="1" t="s">
        <v>19</v>
      </c>
      <c r="H12" s="7">
        <f>H11/H10</f>
        <v>2.7576764032408128</v>
      </c>
    </row>
    <row r="13" spans="2:8" ht="12.75">
      <c r="B13" s="1" t="s">
        <v>9</v>
      </c>
      <c r="D13" s="6">
        <f>IF(OR(Figures!F6&lt;0,Figures!F6&gt;1),"not allowed",Figures!F6)</f>
        <v>0.8</v>
      </c>
      <c r="H13" s="7"/>
    </row>
    <row r="14" spans="2:8" ht="12.75">
      <c r="B14" s="1" t="s">
        <v>10</v>
      </c>
      <c r="D14" s="6">
        <f>IF(OR(Figures!F7&lt;0,Figures!F7&gt;1),"not allowed",Figures!F7)</f>
        <v>0.2</v>
      </c>
      <c r="F14" s="1" t="s">
        <v>20</v>
      </c>
      <c r="H14" s="7">
        <f>1/D8*(D14/(1-D14)*H7/H8)^(-D14)</f>
        <v>1.7767460104628867</v>
      </c>
    </row>
    <row r="15" spans="6:8" ht="12.75">
      <c r="F15" s="1" t="s">
        <v>21</v>
      </c>
      <c r="H15" s="7">
        <f>1/D8*(D14/(1-D14)*H7/H8)^(1-D14)</f>
        <v>0.3062306592253597</v>
      </c>
    </row>
    <row r="16" spans="6:8" ht="12.75">
      <c r="F16" s="1" t="s">
        <v>22</v>
      </c>
      <c r="H16" s="7">
        <f>H15/H14</f>
        <v>0.17235477520255074</v>
      </c>
    </row>
    <row r="17" ht="12.75">
      <c r="H17" s="7"/>
    </row>
    <row r="18" spans="2:8" ht="12.75">
      <c r="B18" s="1" t="s">
        <v>44</v>
      </c>
      <c r="D18" s="40">
        <f>COUNTIF(D7:D14,"not allowed")+COUNTIF(H18:H19,"not allowed")</f>
        <v>0</v>
      </c>
      <c r="F18" s="1" t="s">
        <v>23</v>
      </c>
      <c r="H18" s="7">
        <f>IF((D10-D11*H14/H15)/(H10-H11*H14/H15)&gt;0,(D10-D11*H14/H15)/(H10-H11*H14/H15),"not allowed")</f>
        <v>56.3050206676736</v>
      </c>
    </row>
    <row r="19" spans="6:8" ht="12.75">
      <c r="F19" s="1" t="s">
        <v>24</v>
      </c>
      <c r="H19" s="7">
        <f>IF((D11-H18*H11)/H15&gt;0,(D11-H18*H11)/H15,"not allowed")</f>
        <v>19.69334366525711</v>
      </c>
    </row>
    <row r="21" ht="12.75">
      <c r="B21" s="5"/>
    </row>
    <row r="22" spans="2:18" ht="12.75">
      <c r="B22" s="8"/>
      <c r="E22" s="4"/>
      <c r="O22" s="7"/>
      <c r="R22" s="7"/>
    </row>
    <row r="23" spans="2:15" ht="12.75">
      <c r="B23" s="44" t="s">
        <v>2</v>
      </c>
      <c r="C23" s="45"/>
      <c r="D23" s="45"/>
      <c r="E23" s="9"/>
      <c r="F23" s="45" t="s">
        <v>3</v>
      </c>
      <c r="G23" s="45"/>
      <c r="H23" s="9"/>
      <c r="I23" s="45" t="s">
        <v>4</v>
      </c>
      <c r="J23" s="45"/>
      <c r="K23" s="45"/>
      <c r="L23" s="45"/>
      <c r="M23" s="45"/>
      <c r="N23" s="9"/>
      <c r="O23" s="9" t="s">
        <v>5</v>
      </c>
    </row>
    <row r="24" spans="2:15" ht="39" customHeight="1">
      <c r="B24" s="10" t="s">
        <v>26</v>
      </c>
      <c r="C24" s="10" t="s">
        <v>25</v>
      </c>
      <c r="D24" s="10" t="s">
        <v>21</v>
      </c>
      <c r="E24" s="10"/>
      <c r="F24" s="10" t="s">
        <v>8</v>
      </c>
      <c r="G24" s="10" t="s">
        <v>7</v>
      </c>
      <c r="H24" s="10"/>
      <c r="I24" s="10" t="s">
        <v>26</v>
      </c>
      <c r="J24" s="10" t="s">
        <v>45</v>
      </c>
      <c r="K24" s="10" t="s">
        <v>46</v>
      </c>
      <c r="L24" s="10" t="s">
        <v>27</v>
      </c>
      <c r="M24" s="10" t="s">
        <v>28</v>
      </c>
      <c r="N24" s="11"/>
      <c r="O24" s="11"/>
    </row>
    <row r="25" spans="2:15" ht="12.75">
      <c r="B25" s="12">
        <v>0</v>
      </c>
      <c r="C25" s="12" t="e">
        <f aca="true" t="shared" si="0" ref="C25:C88">(1/$D$7*B25^($D$13-1))^(1/$D$13)</f>
        <v>#DIV/0!</v>
      </c>
      <c r="D25" s="13" t="e">
        <f aca="true" t="shared" si="1" ref="D25:D88">(1/$D$8*B25^($D$14-1))^(1/$D$14)</f>
        <v>#DIV/0!</v>
      </c>
      <c r="E25" s="13"/>
      <c r="F25" s="12">
        <v>0</v>
      </c>
      <c r="G25" s="12">
        <f aca="true" t="shared" si="2" ref="G25:G88">1/$H$8-$H$7/$H$8*B25</f>
        <v>1.5311532961267986</v>
      </c>
      <c r="H25" s="12"/>
      <c r="I25" s="12">
        <v>0</v>
      </c>
      <c r="J25" s="12">
        <f aca="true" t="shared" si="3" ref="J25:J88">IF(I25&gt;(H$10*H$18),-100,I25*H$11/H$10)</f>
        <v>0</v>
      </c>
      <c r="K25" s="12">
        <f aca="true" t="shared" si="4" ref="K25:K88">IF(OR(I25&lt;(D$10-H$14*H$19),I25&gt;D$10),-100,H$15/H$14*(I25-D$10)+D$11)</f>
        <v>-100</v>
      </c>
      <c r="L25" s="12">
        <f aca="true" t="shared" si="5" ref="L25:L88">IF(OR(I25&gt;D$10,J25&gt;D$11,J25&lt;0),-100,J25)</f>
        <v>0</v>
      </c>
      <c r="M25" s="12">
        <f aca="true" t="shared" si="6" ref="M25:M88">IF(OR(J25&gt;D$10,K25&gt;D$11,K25&lt;0),-100,K25)</f>
        <v>-100</v>
      </c>
      <c r="N25" s="12"/>
      <c r="O25" s="12">
        <f aca="true" t="shared" si="7" ref="O25:O88">IF(I25&lt;D$10,D$11,-100)</f>
        <v>75</v>
      </c>
    </row>
    <row r="26" spans="2:17" ht="12.75">
      <c r="B26" s="12">
        <v>0.05</v>
      </c>
      <c r="C26" s="12">
        <f t="shared" si="0"/>
        <v>2.1147425268811277</v>
      </c>
      <c r="D26" s="12">
        <f t="shared" si="1"/>
        <v>488281.2500000002</v>
      </c>
      <c r="E26" s="12"/>
      <c r="F26" s="12">
        <v>0.05</v>
      </c>
      <c r="G26" s="12">
        <f t="shared" si="2"/>
        <v>1.4966823410862884</v>
      </c>
      <c r="H26" s="12"/>
      <c r="I26" s="12">
        <v>0.5</v>
      </c>
      <c r="J26" s="12">
        <f t="shared" si="3"/>
        <v>1.3788382016204064</v>
      </c>
      <c r="K26" s="12">
        <f t="shared" si="4"/>
        <v>-100</v>
      </c>
      <c r="L26" s="12">
        <f t="shared" si="5"/>
        <v>1.3788382016204064</v>
      </c>
      <c r="M26" s="12">
        <f t="shared" si="6"/>
        <v>-100</v>
      </c>
      <c r="N26" s="12"/>
      <c r="O26" s="12">
        <f t="shared" si="7"/>
        <v>75</v>
      </c>
      <c r="Q26" s="7"/>
    </row>
    <row r="27" spans="2:17" ht="12.75">
      <c r="B27" s="12">
        <v>0.1</v>
      </c>
      <c r="C27" s="12">
        <f t="shared" si="0"/>
        <v>1.7782794100389223</v>
      </c>
      <c r="D27" s="12">
        <f t="shared" si="1"/>
        <v>30517.57812499997</v>
      </c>
      <c r="E27" s="12"/>
      <c r="F27" s="12">
        <v>0.1</v>
      </c>
      <c r="G27" s="12">
        <f t="shared" si="2"/>
        <v>1.4622113860457784</v>
      </c>
      <c r="H27" s="12"/>
      <c r="I27" s="12">
        <v>1</v>
      </c>
      <c r="J27" s="12">
        <f t="shared" si="3"/>
        <v>2.7576764032408128</v>
      </c>
      <c r="K27" s="12">
        <f t="shared" si="4"/>
        <v>-100</v>
      </c>
      <c r="L27" s="12">
        <f t="shared" si="5"/>
        <v>2.7576764032408128</v>
      </c>
      <c r="M27" s="12">
        <f t="shared" si="6"/>
        <v>-100</v>
      </c>
      <c r="N27" s="12"/>
      <c r="O27" s="12">
        <f t="shared" si="7"/>
        <v>75</v>
      </c>
      <c r="Q27" s="7"/>
    </row>
    <row r="28" spans="2:17" ht="12.75">
      <c r="B28" s="12">
        <v>0.15</v>
      </c>
      <c r="C28" s="12">
        <f t="shared" si="0"/>
        <v>1.6068568378893036</v>
      </c>
      <c r="D28" s="12">
        <f t="shared" si="1"/>
        <v>6028.163580246914</v>
      </c>
      <c r="E28" s="12"/>
      <c r="F28" s="12">
        <v>0.15</v>
      </c>
      <c r="G28" s="12">
        <f t="shared" si="2"/>
        <v>1.4277404310052682</v>
      </c>
      <c r="H28" s="12"/>
      <c r="I28" s="12">
        <v>1.5</v>
      </c>
      <c r="J28" s="12">
        <f t="shared" si="3"/>
        <v>4.13651460486122</v>
      </c>
      <c r="K28" s="12">
        <f t="shared" si="4"/>
        <v>-100</v>
      </c>
      <c r="L28" s="12">
        <f t="shared" si="5"/>
        <v>4.13651460486122</v>
      </c>
      <c r="M28" s="12">
        <f t="shared" si="6"/>
        <v>-100</v>
      </c>
      <c r="N28" s="12"/>
      <c r="O28" s="12">
        <f t="shared" si="7"/>
        <v>75</v>
      </c>
      <c r="Q28" s="7"/>
    </row>
    <row r="29" spans="2:15" ht="12.75">
      <c r="B29" s="12">
        <v>0.2</v>
      </c>
      <c r="C29" s="12">
        <f t="shared" si="0"/>
        <v>1.4953487812212203</v>
      </c>
      <c r="D29" s="12">
        <f t="shared" si="1"/>
        <v>1907.3486328125002</v>
      </c>
      <c r="E29" s="12"/>
      <c r="F29" s="12">
        <v>0.2</v>
      </c>
      <c r="G29" s="12">
        <f t="shared" si="2"/>
        <v>1.393269475964758</v>
      </c>
      <c r="H29" s="12"/>
      <c r="I29" s="12">
        <v>2</v>
      </c>
      <c r="J29" s="12">
        <f t="shared" si="3"/>
        <v>5.5153528064816255</v>
      </c>
      <c r="K29" s="12">
        <f t="shared" si="4"/>
        <v>-100</v>
      </c>
      <c r="L29" s="12">
        <f t="shared" si="5"/>
        <v>5.5153528064816255</v>
      </c>
      <c r="M29" s="12">
        <f t="shared" si="6"/>
        <v>-100</v>
      </c>
      <c r="N29" s="12"/>
      <c r="O29" s="12">
        <f t="shared" si="7"/>
        <v>75</v>
      </c>
    </row>
    <row r="30" spans="2:15" ht="12.75">
      <c r="B30" s="12">
        <v>0.25</v>
      </c>
      <c r="C30" s="12">
        <f t="shared" si="0"/>
        <v>1.414213562373095</v>
      </c>
      <c r="D30" s="12">
        <f t="shared" si="1"/>
        <v>781.2499999999998</v>
      </c>
      <c r="E30" s="12"/>
      <c r="F30" s="12">
        <v>0.25</v>
      </c>
      <c r="G30" s="12">
        <f t="shared" si="2"/>
        <v>1.358798520924248</v>
      </c>
      <c r="H30" s="12"/>
      <c r="I30" s="12">
        <v>2.5</v>
      </c>
      <c r="J30" s="12">
        <f t="shared" si="3"/>
        <v>6.894191008102031</v>
      </c>
      <c r="K30" s="12">
        <f t="shared" si="4"/>
        <v>-100</v>
      </c>
      <c r="L30" s="12">
        <f t="shared" si="5"/>
        <v>6.894191008102031</v>
      </c>
      <c r="M30" s="12">
        <f t="shared" si="6"/>
        <v>-100</v>
      </c>
      <c r="N30" s="12"/>
      <c r="O30" s="12">
        <f t="shared" si="7"/>
        <v>75</v>
      </c>
    </row>
    <row r="31" spans="2:15" ht="12.75">
      <c r="B31" s="12">
        <v>0.3</v>
      </c>
      <c r="C31" s="12">
        <f t="shared" si="0"/>
        <v>1.3512001548070345</v>
      </c>
      <c r="D31" s="12">
        <f t="shared" si="1"/>
        <v>376.7602237654329</v>
      </c>
      <c r="E31" s="12"/>
      <c r="F31" s="12">
        <v>0.3</v>
      </c>
      <c r="G31" s="12">
        <f t="shared" si="2"/>
        <v>1.3243275658837377</v>
      </c>
      <c r="H31" s="12"/>
      <c r="I31" s="12">
        <v>3</v>
      </c>
      <c r="J31" s="12">
        <f t="shared" si="3"/>
        <v>8.27302920972244</v>
      </c>
      <c r="K31" s="12">
        <f t="shared" si="4"/>
        <v>-100</v>
      </c>
      <c r="L31" s="12">
        <f t="shared" si="5"/>
        <v>8.27302920972244</v>
      </c>
      <c r="M31" s="12">
        <f t="shared" si="6"/>
        <v>-100</v>
      </c>
      <c r="N31" s="12"/>
      <c r="O31" s="12">
        <f t="shared" si="7"/>
        <v>75</v>
      </c>
    </row>
    <row r="32" spans="2:15" ht="12.75">
      <c r="B32" s="12">
        <v>0.35</v>
      </c>
      <c r="C32" s="12">
        <f t="shared" si="0"/>
        <v>1.3001186520687387</v>
      </c>
      <c r="D32" s="12">
        <f t="shared" si="1"/>
        <v>203.36578508954614</v>
      </c>
      <c r="E32" s="12"/>
      <c r="F32" s="12">
        <v>0.35</v>
      </c>
      <c r="G32" s="12">
        <f t="shared" si="2"/>
        <v>1.2898566108432274</v>
      </c>
      <c r="H32" s="12"/>
      <c r="I32" s="12">
        <v>3.5</v>
      </c>
      <c r="J32" s="12">
        <f t="shared" si="3"/>
        <v>9.651867411342844</v>
      </c>
      <c r="K32" s="12">
        <f t="shared" si="4"/>
        <v>-100</v>
      </c>
      <c r="L32" s="12">
        <f t="shared" si="5"/>
        <v>9.651867411342844</v>
      </c>
      <c r="M32" s="12">
        <f t="shared" si="6"/>
        <v>-100</v>
      </c>
      <c r="N32" s="12"/>
      <c r="O32" s="12">
        <f t="shared" si="7"/>
        <v>75</v>
      </c>
    </row>
    <row r="33" spans="2:15" ht="12.75">
      <c r="B33" s="12">
        <v>0.4</v>
      </c>
      <c r="C33" s="12">
        <f t="shared" si="0"/>
        <v>1.2574334296829353</v>
      </c>
      <c r="D33" s="12">
        <f t="shared" si="1"/>
        <v>119.20928955078124</v>
      </c>
      <c r="E33" s="12"/>
      <c r="F33" s="12">
        <v>0.4</v>
      </c>
      <c r="G33" s="12">
        <f t="shared" si="2"/>
        <v>1.2553856558027174</v>
      </c>
      <c r="H33" s="12"/>
      <c r="I33" s="12">
        <v>4</v>
      </c>
      <c r="J33" s="12">
        <f t="shared" si="3"/>
        <v>11.030705612963251</v>
      </c>
      <c r="K33" s="12">
        <f t="shared" si="4"/>
        <v>-100</v>
      </c>
      <c r="L33" s="12">
        <f t="shared" si="5"/>
        <v>11.030705612963251</v>
      </c>
      <c r="M33" s="12">
        <f t="shared" si="6"/>
        <v>-100</v>
      </c>
      <c r="N33" s="12"/>
      <c r="O33" s="12">
        <f t="shared" si="7"/>
        <v>75</v>
      </c>
    </row>
    <row r="34" spans="2:15" ht="12.75">
      <c r="B34" s="12">
        <v>0.45</v>
      </c>
      <c r="C34" s="12">
        <f t="shared" si="0"/>
        <v>1.2209471671615688</v>
      </c>
      <c r="D34" s="12">
        <f t="shared" si="1"/>
        <v>74.42177259564089</v>
      </c>
      <c r="E34" s="12"/>
      <c r="F34" s="12">
        <v>0.45</v>
      </c>
      <c r="G34" s="12">
        <f t="shared" si="2"/>
        <v>1.2209147007622072</v>
      </c>
      <c r="H34" s="12"/>
      <c r="I34" s="12">
        <v>4.5</v>
      </c>
      <c r="J34" s="12">
        <f t="shared" si="3"/>
        <v>12.409543814583659</v>
      </c>
      <c r="K34" s="12">
        <f t="shared" si="4"/>
        <v>-100</v>
      </c>
      <c r="L34" s="12">
        <f t="shared" si="5"/>
        <v>12.409543814583659</v>
      </c>
      <c r="M34" s="12">
        <f t="shared" si="6"/>
        <v>-100</v>
      </c>
      <c r="N34" s="12"/>
      <c r="O34" s="12">
        <f t="shared" si="7"/>
        <v>75</v>
      </c>
    </row>
    <row r="35" spans="2:15" ht="12.75">
      <c r="B35" s="12">
        <v>0.5</v>
      </c>
      <c r="C35" s="12">
        <f t="shared" si="0"/>
        <v>1.1892071150027212</v>
      </c>
      <c r="D35" s="12">
        <f t="shared" si="1"/>
        <v>48.828125</v>
      </c>
      <c r="E35" s="12"/>
      <c r="F35" s="12">
        <v>0.5</v>
      </c>
      <c r="G35" s="12">
        <f t="shared" si="2"/>
        <v>1.186443745721697</v>
      </c>
      <c r="H35" s="12"/>
      <c r="I35" s="12">
        <v>5</v>
      </c>
      <c r="J35" s="12">
        <f t="shared" si="3"/>
        <v>13.788382016204062</v>
      </c>
      <c r="K35" s="12">
        <f t="shared" si="4"/>
        <v>-100</v>
      </c>
      <c r="L35" s="12">
        <f t="shared" si="5"/>
        <v>13.788382016204062</v>
      </c>
      <c r="M35" s="12">
        <f t="shared" si="6"/>
        <v>-100</v>
      </c>
      <c r="N35" s="12"/>
      <c r="O35" s="12">
        <f t="shared" si="7"/>
        <v>75</v>
      </c>
    </row>
    <row r="36" spans="2:15" ht="12.75">
      <c r="B36" s="12">
        <v>0.55</v>
      </c>
      <c r="C36" s="12">
        <f t="shared" si="0"/>
        <v>1.1612061509165736</v>
      </c>
      <c r="D36" s="12">
        <f t="shared" si="1"/>
        <v>33.35026637524762</v>
      </c>
      <c r="E36" s="12"/>
      <c r="F36" s="12">
        <v>0.55</v>
      </c>
      <c r="G36" s="12">
        <f t="shared" si="2"/>
        <v>1.151972790681187</v>
      </c>
      <c r="H36" s="12"/>
      <c r="I36" s="12">
        <v>5.5</v>
      </c>
      <c r="J36" s="12">
        <f t="shared" si="3"/>
        <v>15.16722021782447</v>
      </c>
      <c r="K36" s="12">
        <f t="shared" si="4"/>
        <v>-100</v>
      </c>
      <c r="L36" s="12">
        <f t="shared" si="5"/>
        <v>15.16722021782447</v>
      </c>
      <c r="M36" s="12">
        <f t="shared" si="6"/>
        <v>-100</v>
      </c>
      <c r="N36" s="12"/>
      <c r="O36" s="12">
        <f t="shared" si="7"/>
        <v>75</v>
      </c>
    </row>
    <row r="37" spans="2:15" ht="12.75">
      <c r="B37" s="12">
        <v>0.6</v>
      </c>
      <c r="C37" s="12">
        <f t="shared" si="0"/>
        <v>1.1362193664674993</v>
      </c>
      <c r="D37" s="12">
        <f t="shared" si="1"/>
        <v>23.547513985339528</v>
      </c>
      <c r="E37" s="12"/>
      <c r="F37" s="12">
        <v>0.6</v>
      </c>
      <c r="G37" s="12">
        <f t="shared" si="2"/>
        <v>1.1175018356406767</v>
      </c>
      <c r="H37" s="12"/>
      <c r="I37" s="12">
        <v>6</v>
      </c>
      <c r="J37" s="12">
        <f t="shared" si="3"/>
        <v>16.54605841944488</v>
      </c>
      <c r="K37" s="12">
        <f t="shared" si="4"/>
        <v>-100</v>
      </c>
      <c r="L37" s="12">
        <f t="shared" si="5"/>
        <v>16.54605841944488</v>
      </c>
      <c r="M37" s="12">
        <f t="shared" si="6"/>
        <v>-100</v>
      </c>
      <c r="N37" s="12"/>
      <c r="O37" s="12">
        <f t="shared" si="7"/>
        <v>75</v>
      </c>
    </row>
    <row r="38" spans="2:15" ht="12.75">
      <c r="B38" s="12">
        <v>0.65</v>
      </c>
      <c r="C38" s="12">
        <f t="shared" si="0"/>
        <v>1.1137088245551818</v>
      </c>
      <c r="D38" s="12">
        <f t="shared" si="1"/>
        <v>17.096083820594515</v>
      </c>
      <c r="E38" s="12"/>
      <c r="F38" s="12">
        <v>0.65</v>
      </c>
      <c r="G38" s="12">
        <f t="shared" si="2"/>
        <v>1.0830308806001665</v>
      </c>
      <c r="H38" s="12"/>
      <c r="I38" s="12">
        <v>6.5</v>
      </c>
      <c r="J38" s="12">
        <f t="shared" si="3"/>
        <v>17.924896621065283</v>
      </c>
      <c r="K38" s="12">
        <f t="shared" si="4"/>
        <v>-100</v>
      </c>
      <c r="L38" s="12">
        <f t="shared" si="5"/>
        <v>17.924896621065283</v>
      </c>
      <c r="M38" s="12">
        <f t="shared" si="6"/>
        <v>-100</v>
      </c>
      <c r="N38" s="12"/>
      <c r="O38" s="12">
        <f t="shared" si="7"/>
        <v>75</v>
      </c>
    </row>
    <row r="39" spans="2:15" ht="12.75">
      <c r="B39" s="12">
        <v>0.7</v>
      </c>
      <c r="C39" s="12">
        <f t="shared" si="0"/>
        <v>1.0932651139290934</v>
      </c>
      <c r="D39" s="12">
        <f t="shared" si="1"/>
        <v>12.710361568096632</v>
      </c>
      <c r="E39" s="12"/>
      <c r="F39" s="12">
        <v>0.7</v>
      </c>
      <c r="G39" s="12">
        <f t="shared" si="2"/>
        <v>1.0485599255596565</v>
      </c>
      <c r="H39" s="12"/>
      <c r="I39" s="12">
        <v>7</v>
      </c>
      <c r="J39" s="12">
        <f t="shared" si="3"/>
        <v>19.303734822685687</v>
      </c>
      <c r="K39" s="12">
        <f t="shared" si="4"/>
        <v>-100</v>
      </c>
      <c r="L39" s="12">
        <f t="shared" si="5"/>
        <v>19.303734822685687</v>
      </c>
      <c r="M39" s="12">
        <f t="shared" si="6"/>
        <v>-100</v>
      </c>
      <c r="N39" s="12"/>
      <c r="O39" s="12">
        <f t="shared" si="7"/>
        <v>75</v>
      </c>
    </row>
    <row r="40" spans="2:15" ht="12.75">
      <c r="B40" s="12">
        <v>0.75</v>
      </c>
      <c r="C40" s="12">
        <f t="shared" si="0"/>
        <v>1.0745699318235418</v>
      </c>
      <c r="D40" s="12">
        <f t="shared" si="1"/>
        <v>9.645061728395058</v>
      </c>
      <c r="E40" s="12"/>
      <c r="F40" s="12">
        <v>0.75</v>
      </c>
      <c r="G40" s="12">
        <f t="shared" si="2"/>
        <v>1.0140889705191463</v>
      </c>
      <c r="H40" s="12"/>
      <c r="I40" s="12">
        <v>7.5</v>
      </c>
      <c r="J40" s="12">
        <f t="shared" si="3"/>
        <v>20.682573024306095</v>
      </c>
      <c r="K40" s="12">
        <f t="shared" si="4"/>
        <v>-100</v>
      </c>
      <c r="L40" s="12">
        <f t="shared" si="5"/>
        <v>20.682573024306095</v>
      </c>
      <c r="M40" s="12">
        <f t="shared" si="6"/>
        <v>-100</v>
      </c>
      <c r="N40" s="12"/>
      <c r="O40" s="12">
        <f t="shared" si="7"/>
        <v>75</v>
      </c>
    </row>
    <row r="41" spans="2:15" ht="12.75">
      <c r="B41" s="12">
        <v>0.8</v>
      </c>
      <c r="C41" s="12">
        <f t="shared" si="0"/>
        <v>1.057371263440564</v>
      </c>
      <c r="D41" s="12">
        <f t="shared" si="1"/>
        <v>7.450580596923828</v>
      </c>
      <c r="E41" s="12"/>
      <c r="F41" s="12">
        <v>0.8</v>
      </c>
      <c r="G41" s="12">
        <f t="shared" si="2"/>
        <v>0.9796180154786361</v>
      </c>
      <c r="H41" s="12"/>
      <c r="I41" s="12">
        <v>8</v>
      </c>
      <c r="J41" s="12">
        <f t="shared" si="3"/>
        <v>22.061411225926502</v>
      </c>
      <c r="K41" s="12">
        <f t="shared" si="4"/>
        <v>-100</v>
      </c>
      <c r="L41" s="12">
        <f t="shared" si="5"/>
        <v>22.061411225926502</v>
      </c>
      <c r="M41" s="12">
        <f t="shared" si="6"/>
        <v>-100</v>
      </c>
      <c r="N41" s="12"/>
      <c r="O41" s="12">
        <f t="shared" si="7"/>
        <v>75</v>
      </c>
    </row>
    <row r="42" spans="2:15" ht="12.75">
      <c r="B42" s="12">
        <v>0.85</v>
      </c>
      <c r="C42" s="12">
        <f t="shared" si="0"/>
        <v>1.041466412849344</v>
      </c>
      <c r="D42" s="12">
        <f t="shared" si="1"/>
        <v>5.846209336574036</v>
      </c>
      <c r="E42" s="12"/>
      <c r="F42" s="12">
        <v>0.85</v>
      </c>
      <c r="G42" s="12">
        <f t="shared" si="2"/>
        <v>0.945147060438126</v>
      </c>
      <c r="H42" s="12"/>
      <c r="I42" s="12">
        <v>8.5</v>
      </c>
      <c r="J42" s="12">
        <f t="shared" si="3"/>
        <v>23.44024942754691</v>
      </c>
      <c r="K42" s="12">
        <f t="shared" si="4"/>
        <v>-100</v>
      </c>
      <c r="L42" s="12">
        <f t="shared" si="5"/>
        <v>23.44024942754691</v>
      </c>
      <c r="M42" s="12">
        <f t="shared" si="6"/>
        <v>-100</v>
      </c>
      <c r="N42" s="12"/>
      <c r="O42" s="12">
        <f t="shared" si="7"/>
        <v>75</v>
      </c>
    </row>
    <row r="43" spans="2:15" ht="12.75">
      <c r="B43" s="12">
        <v>0.9</v>
      </c>
      <c r="C43" s="12">
        <f t="shared" si="0"/>
        <v>1.0266900960803411</v>
      </c>
      <c r="D43" s="12">
        <f t="shared" si="1"/>
        <v>4.651360787227557</v>
      </c>
      <c r="E43" s="12"/>
      <c r="F43" s="12">
        <v>0.9</v>
      </c>
      <c r="G43" s="12">
        <f t="shared" si="2"/>
        <v>0.9106761053976158</v>
      </c>
      <c r="H43" s="12"/>
      <c r="I43" s="12">
        <v>9</v>
      </c>
      <c r="J43" s="12">
        <f t="shared" si="3"/>
        <v>24.819087629167317</v>
      </c>
      <c r="K43" s="12">
        <f t="shared" si="4"/>
        <v>-100</v>
      </c>
      <c r="L43" s="12">
        <f t="shared" si="5"/>
        <v>24.819087629167317</v>
      </c>
      <c r="M43" s="12">
        <f t="shared" si="6"/>
        <v>-100</v>
      </c>
      <c r="N43" s="12"/>
      <c r="O43" s="12">
        <f t="shared" si="7"/>
        <v>75</v>
      </c>
    </row>
    <row r="44" spans="2:15" ht="12.75">
      <c r="B44" s="12">
        <v>0.95</v>
      </c>
      <c r="C44" s="12">
        <f t="shared" si="0"/>
        <v>1.01290589497996</v>
      </c>
      <c r="D44" s="12">
        <f t="shared" si="1"/>
        <v>3.7467580052332314</v>
      </c>
      <c r="E44" s="12"/>
      <c r="F44" s="12">
        <v>0.95</v>
      </c>
      <c r="G44" s="12">
        <f t="shared" si="2"/>
        <v>0.8762051503571058</v>
      </c>
      <c r="H44" s="12"/>
      <c r="I44" s="12">
        <v>9.5</v>
      </c>
      <c r="J44" s="12">
        <f t="shared" si="3"/>
        <v>26.19792583078772</v>
      </c>
      <c r="K44" s="12">
        <f t="shared" si="4"/>
        <v>-100</v>
      </c>
      <c r="L44" s="12">
        <f t="shared" si="5"/>
        <v>26.19792583078772</v>
      </c>
      <c r="M44" s="12">
        <f t="shared" si="6"/>
        <v>-100</v>
      </c>
      <c r="N44" s="12"/>
      <c r="O44" s="12">
        <f t="shared" si="7"/>
        <v>75</v>
      </c>
    </row>
    <row r="45" spans="2:15" ht="12.75">
      <c r="B45" s="12">
        <v>1</v>
      </c>
      <c r="C45" s="12">
        <f t="shared" si="0"/>
        <v>1</v>
      </c>
      <c r="D45" s="12">
        <f t="shared" si="1"/>
        <v>3.0517578125</v>
      </c>
      <c r="E45" s="12"/>
      <c r="F45" s="12">
        <v>1</v>
      </c>
      <c r="G45" s="12">
        <f t="shared" si="2"/>
        <v>0.8417341953165955</v>
      </c>
      <c r="H45" s="12"/>
      <c r="I45" s="12">
        <v>10</v>
      </c>
      <c r="J45" s="12">
        <f t="shared" si="3"/>
        <v>27.576764032408125</v>
      </c>
      <c r="K45" s="12">
        <f t="shared" si="4"/>
        <v>-100</v>
      </c>
      <c r="L45" s="12">
        <f t="shared" si="5"/>
        <v>27.576764032408125</v>
      </c>
      <c r="M45" s="12">
        <f t="shared" si="6"/>
        <v>-100</v>
      </c>
      <c r="N45" s="12"/>
      <c r="O45" s="12">
        <f t="shared" si="7"/>
        <v>75</v>
      </c>
    </row>
    <row r="46" spans="2:15" ht="12.75">
      <c r="B46" s="12">
        <v>1.05</v>
      </c>
      <c r="C46" s="12">
        <f t="shared" si="0"/>
        <v>0.9878765474230741</v>
      </c>
      <c r="D46" s="12">
        <f t="shared" si="1"/>
        <v>2.510688704809211</v>
      </c>
      <c r="E46" s="12"/>
      <c r="F46" s="12">
        <v>1.05</v>
      </c>
      <c r="G46" s="12">
        <f t="shared" si="2"/>
        <v>0.8072632402760853</v>
      </c>
      <c r="H46" s="12"/>
      <c r="I46" s="12">
        <v>10.5</v>
      </c>
      <c r="J46" s="12">
        <f t="shared" si="3"/>
        <v>28.955602234028532</v>
      </c>
      <c r="K46" s="12">
        <f t="shared" si="4"/>
        <v>-100</v>
      </c>
      <c r="L46" s="12">
        <f t="shared" si="5"/>
        <v>28.955602234028532</v>
      </c>
      <c r="M46" s="12">
        <f t="shared" si="6"/>
        <v>-100</v>
      </c>
      <c r="N46" s="12"/>
      <c r="O46" s="12">
        <f t="shared" si="7"/>
        <v>75</v>
      </c>
    </row>
    <row r="47" spans="2:15" ht="12.75">
      <c r="B47" s="12">
        <v>1.1</v>
      </c>
      <c r="C47" s="12">
        <f t="shared" si="0"/>
        <v>0.9764540896763106</v>
      </c>
      <c r="D47" s="12">
        <f t="shared" si="1"/>
        <v>2.0843916484529723</v>
      </c>
      <c r="E47" s="12"/>
      <c r="F47" s="12">
        <v>1.1</v>
      </c>
      <c r="G47" s="12">
        <f t="shared" si="2"/>
        <v>0.7727922852355752</v>
      </c>
      <c r="H47" s="12"/>
      <c r="I47" s="12">
        <v>11</v>
      </c>
      <c r="J47" s="12">
        <f t="shared" si="3"/>
        <v>30.33444043564894</v>
      </c>
      <c r="K47" s="12">
        <f t="shared" si="4"/>
        <v>-100</v>
      </c>
      <c r="L47" s="12">
        <f t="shared" si="5"/>
        <v>30.33444043564894</v>
      </c>
      <c r="M47" s="12">
        <f t="shared" si="6"/>
        <v>-100</v>
      </c>
      <c r="N47" s="12"/>
      <c r="O47" s="12">
        <f t="shared" si="7"/>
        <v>75</v>
      </c>
    </row>
    <row r="48" spans="2:15" ht="12.75">
      <c r="B48" s="12">
        <v>1.15</v>
      </c>
      <c r="C48" s="12">
        <f t="shared" si="0"/>
        <v>0.9656628854006526</v>
      </c>
      <c r="D48" s="12">
        <f t="shared" si="1"/>
        <v>1.744852434060769</v>
      </c>
      <c r="E48" s="12"/>
      <c r="F48" s="12">
        <v>1.15</v>
      </c>
      <c r="G48" s="12">
        <f t="shared" si="2"/>
        <v>0.7383213301950652</v>
      </c>
      <c r="H48" s="12"/>
      <c r="I48" s="12">
        <v>11.5</v>
      </c>
      <c r="J48" s="12">
        <f t="shared" si="3"/>
        <v>31.713278637269347</v>
      </c>
      <c r="K48" s="12">
        <f t="shared" si="4"/>
        <v>-100</v>
      </c>
      <c r="L48" s="12">
        <f t="shared" si="5"/>
        <v>31.713278637269347</v>
      </c>
      <c r="M48" s="12">
        <f t="shared" si="6"/>
        <v>-100</v>
      </c>
      <c r="N48" s="12"/>
      <c r="O48" s="12">
        <f t="shared" si="7"/>
        <v>75</v>
      </c>
    </row>
    <row r="49" spans="2:15" ht="12.75">
      <c r="B49" s="12">
        <v>1.2</v>
      </c>
      <c r="C49" s="12">
        <f t="shared" si="0"/>
        <v>0.9554427922043667</v>
      </c>
      <c r="D49" s="12">
        <f t="shared" si="1"/>
        <v>1.4717196240837187</v>
      </c>
      <c r="E49" s="12"/>
      <c r="F49" s="12">
        <v>1.2</v>
      </c>
      <c r="G49" s="12">
        <f t="shared" si="2"/>
        <v>0.703850375154555</v>
      </c>
      <c r="H49" s="12"/>
      <c r="I49" s="12">
        <v>12</v>
      </c>
      <c r="J49" s="12">
        <f t="shared" si="3"/>
        <v>33.09211683888976</v>
      </c>
      <c r="K49" s="12">
        <f t="shared" si="4"/>
        <v>-100</v>
      </c>
      <c r="L49" s="12">
        <f t="shared" si="5"/>
        <v>33.09211683888976</v>
      </c>
      <c r="M49" s="12">
        <f t="shared" si="6"/>
        <v>-100</v>
      </c>
      <c r="N49" s="12"/>
      <c r="O49" s="12">
        <f t="shared" si="7"/>
        <v>75</v>
      </c>
    </row>
    <row r="50" spans="2:15" ht="12.75">
      <c r="B50" s="12">
        <v>1.25</v>
      </c>
      <c r="C50" s="12">
        <f t="shared" si="0"/>
        <v>0.9457416090031758</v>
      </c>
      <c r="D50" s="12">
        <f t="shared" si="1"/>
        <v>1.2500000000000009</v>
      </c>
      <c r="E50" s="12"/>
      <c r="F50" s="12">
        <v>1.25</v>
      </c>
      <c r="G50" s="12">
        <f t="shared" si="2"/>
        <v>0.6693794201140448</v>
      </c>
      <c r="H50" s="12"/>
      <c r="I50" s="12">
        <v>12.5</v>
      </c>
      <c r="J50" s="12">
        <f t="shared" si="3"/>
        <v>34.470955040510155</v>
      </c>
      <c r="K50" s="12">
        <f t="shared" si="4"/>
        <v>-100</v>
      </c>
      <c r="L50" s="12">
        <f t="shared" si="5"/>
        <v>34.470955040510155</v>
      </c>
      <c r="M50" s="12">
        <f t="shared" si="6"/>
        <v>-100</v>
      </c>
      <c r="N50" s="12"/>
      <c r="O50" s="12">
        <f t="shared" si="7"/>
        <v>75</v>
      </c>
    </row>
    <row r="51" spans="2:15" ht="12.75">
      <c r="B51" s="12">
        <v>1.3</v>
      </c>
      <c r="C51" s="12">
        <f t="shared" si="0"/>
        <v>0.9365137582048804</v>
      </c>
      <c r="D51" s="12">
        <f t="shared" si="1"/>
        <v>1.0685052387871563</v>
      </c>
      <c r="E51" s="12"/>
      <c r="F51" s="12">
        <v>1.3</v>
      </c>
      <c r="G51" s="12">
        <f t="shared" si="2"/>
        <v>0.6349084650735346</v>
      </c>
      <c r="H51" s="12"/>
      <c r="I51" s="12">
        <v>13</v>
      </c>
      <c r="J51" s="12">
        <f t="shared" si="3"/>
        <v>35.849793242130566</v>
      </c>
      <c r="K51" s="12">
        <f t="shared" si="4"/>
        <v>-100</v>
      </c>
      <c r="L51" s="12">
        <f t="shared" si="5"/>
        <v>35.849793242130566</v>
      </c>
      <c r="M51" s="12">
        <f t="shared" si="6"/>
        <v>-100</v>
      </c>
      <c r="N51" s="12"/>
      <c r="O51" s="12">
        <f t="shared" si="7"/>
        <v>75</v>
      </c>
    </row>
    <row r="52" spans="2:15" ht="12.75">
      <c r="B52" s="12">
        <v>1.35</v>
      </c>
      <c r="C52" s="12">
        <f t="shared" si="0"/>
        <v>0.9277192279045804</v>
      </c>
      <c r="D52" s="12">
        <f t="shared" si="1"/>
        <v>0.9187873159955661</v>
      </c>
      <c r="E52" s="12"/>
      <c r="F52" s="12">
        <v>1.35</v>
      </c>
      <c r="G52" s="12">
        <f t="shared" si="2"/>
        <v>0.6004375100330244</v>
      </c>
      <c r="H52" s="12"/>
      <c r="I52" s="12">
        <v>13.5</v>
      </c>
      <c r="J52" s="12">
        <f t="shared" si="3"/>
        <v>37.22863144375097</v>
      </c>
      <c r="K52" s="12">
        <f t="shared" si="4"/>
        <v>-100</v>
      </c>
      <c r="L52" s="12">
        <f t="shared" si="5"/>
        <v>37.22863144375097</v>
      </c>
      <c r="M52" s="12">
        <f t="shared" si="6"/>
        <v>-100</v>
      </c>
      <c r="N52" s="12"/>
      <c r="O52" s="12">
        <f t="shared" si="7"/>
        <v>75</v>
      </c>
    </row>
    <row r="53" spans="2:15" ht="12.75">
      <c r="B53" s="12">
        <v>1.4</v>
      </c>
      <c r="C53" s="12">
        <f t="shared" si="0"/>
        <v>0.9193227152249185</v>
      </c>
      <c r="D53" s="12">
        <f t="shared" si="1"/>
        <v>0.7943975980060384</v>
      </c>
      <c r="E53" s="12"/>
      <c r="F53" s="12">
        <v>1.4</v>
      </c>
      <c r="G53" s="12">
        <f t="shared" si="2"/>
        <v>0.5659665549925144</v>
      </c>
      <c r="H53" s="12"/>
      <c r="I53" s="12">
        <v>14</v>
      </c>
      <c r="J53" s="12">
        <f t="shared" si="3"/>
        <v>38.607469645371374</v>
      </c>
      <c r="K53" s="12">
        <f t="shared" si="4"/>
        <v>-100</v>
      </c>
      <c r="L53" s="12">
        <f t="shared" si="5"/>
        <v>38.607469645371374</v>
      </c>
      <c r="M53" s="12">
        <f t="shared" si="6"/>
        <v>-100</v>
      </c>
      <c r="N53" s="12"/>
      <c r="O53" s="12">
        <f t="shared" si="7"/>
        <v>75</v>
      </c>
    </row>
    <row r="54" spans="2:15" ht="12.75">
      <c r="B54" s="12">
        <v>1.45</v>
      </c>
      <c r="C54" s="12">
        <f t="shared" si="0"/>
        <v>0.9112929268557941</v>
      </c>
      <c r="D54" s="12">
        <f t="shared" si="1"/>
        <v>0.6903638723505936</v>
      </c>
      <c r="E54" s="12"/>
      <c r="F54" s="12">
        <v>1.45</v>
      </c>
      <c r="G54" s="12">
        <f t="shared" si="2"/>
        <v>0.5314955999520042</v>
      </c>
      <c r="H54" s="12"/>
      <c r="I54" s="12">
        <v>14.5</v>
      </c>
      <c r="J54" s="12">
        <f t="shared" si="3"/>
        <v>39.986307846991785</v>
      </c>
      <c r="K54" s="12">
        <f t="shared" si="4"/>
        <v>-100</v>
      </c>
      <c r="L54" s="12">
        <f t="shared" si="5"/>
        <v>39.986307846991785</v>
      </c>
      <c r="M54" s="12">
        <f t="shared" si="6"/>
        <v>-100</v>
      </c>
      <c r="N54" s="12"/>
      <c r="O54" s="12">
        <f t="shared" si="7"/>
        <v>75</v>
      </c>
    </row>
    <row r="55" spans="2:15" ht="12.75">
      <c r="B55" s="12">
        <v>1.5</v>
      </c>
      <c r="C55" s="12">
        <f t="shared" si="0"/>
        <v>0.9036020036098449</v>
      </c>
      <c r="D55" s="12">
        <f t="shared" si="1"/>
        <v>0.6028163580246914</v>
      </c>
      <c r="E55" s="12"/>
      <c r="F55" s="12">
        <v>1.5</v>
      </c>
      <c r="G55" s="12">
        <f t="shared" si="2"/>
        <v>0.4970246449114939</v>
      </c>
      <c r="H55" s="12"/>
      <c r="I55" s="12">
        <v>15</v>
      </c>
      <c r="J55" s="12">
        <f t="shared" si="3"/>
        <v>41.36514604861219</v>
      </c>
      <c r="K55" s="12">
        <f t="shared" si="4"/>
        <v>-100</v>
      </c>
      <c r="L55" s="12">
        <f t="shared" si="5"/>
        <v>41.36514604861219</v>
      </c>
      <c r="M55" s="12">
        <f t="shared" si="6"/>
        <v>-100</v>
      </c>
      <c r="N55" s="12"/>
      <c r="O55" s="12">
        <f t="shared" si="7"/>
        <v>75</v>
      </c>
    </row>
    <row r="56" spans="2:15" ht="12.75">
      <c r="B56" s="12">
        <v>1.55</v>
      </c>
      <c r="C56" s="12">
        <f t="shared" si="0"/>
        <v>0.8962250436706725</v>
      </c>
      <c r="D56" s="12">
        <f t="shared" si="1"/>
        <v>0.5287169972312482</v>
      </c>
      <c r="E56" s="12"/>
      <c r="F56" s="12">
        <v>1.55</v>
      </c>
      <c r="G56" s="12">
        <f t="shared" si="2"/>
        <v>0.4625536898709839</v>
      </c>
      <c r="H56" s="12"/>
      <c r="I56" s="12">
        <v>15.5</v>
      </c>
      <c r="J56" s="12">
        <f t="shared" si="3"/>
        <v>42.7439842502326</v>
      </c>
      <c r="K56" s="12">
        <f t="shared" si="4"/>
        <v>-100</v>
      </c>
      <c r="L56" s="12">
        <f t="shared" si="5"/>
        <v>42.7439842502326</v>
      </c>
      <c r="M56" s="12">
        <f t="shared" si="6"/>
        <v>-100</v>
      </c>
      <c r="N56" s="12"/>
      <c r="O56" s="12">
        <f t="shared" si="7"/>
        <v>75</v>
      </c>
    </row>
    <row r="57" spans="2:15" ht="12.75">
      <c r="B57" s="12">
        <v>1.6</v>
      </c>
      <c r="C57" s="12">
        <f t="shared" si="0"/>
        <v>0.8891397050194613</v>
      </c>
      <c r="D57" s="12">
        <f t="shared" si="1"/>
        <v>0.46566128730773876</v>
      </c>
      <c r="E57" s="12"/>
      <c r="F57" s="12">
        <v>1.6</v>
      </c>
      <c r="G57" s="12">
        <f t="shared" si="2"/>
        <v>0.42808273483047365</v>
      </c>
      <c r="H57" s="12"/>
      <c r="I57" s="12">
        <v>16</v>
      </c>
      <c r="J57" s="12">
        <f t="shared" si="3"/>
        <v>44.122822451853004</v>
      </c>
      <c r="K57" s="12">
        <f t="shared" si="4"/>
        <v>-100</v>
      </c>
      <c r="L57" s="12">
        <f t="shared" si="5"/>
        <v>44.122822451853004</v>
      </c>
      <c r="M57" s="12">
        <f t="shared" si="6"/>
        <v>-100</v>
      </c>
      <c r="N57" s="12"/>
      <c r="O57" s="12">
        <f t="shared" si="7"/>
        <v>75</v>
      </c>
    </row>
    <row r="58" spans="2:15" ht="12.75">
      <c r="B58" s="12">
        <v>1.65</v>
      </c>
      <c r="C58" s="12">
        <f t="shared" si="0"/>
        <v>0.8823258718645415</v>
      </c>
      <c r="D58" s="12">
        <f t="shared" si="1"/>
        <v>0.411731683645032</v>
      </c>
      <c r="E58" s="12"/>
      <c r="F58" s="12">
        <v>1.65</v>
      </c>
      <c r="G58" s="12">
        <f t="shared" si="2"/>
        <v>0.39361177978996365</v>
      </c>
      <c r="H58" s="12"/>
      <c r="I58" s="12">
        <v>16.5</v>
      </c>
      <c r="J58" s="12">
        <f t="shared" si="3"/>
        <v>45.50166065347341</v>
      </c>
      <c r="K58" s="12">
        <f t="shared" si="4"/>
        <v>-100</v>
      </c>
      <c r="L58" s="12">
        <f t="shared" si="5"/>
        <v>45.50166065347341</v>
      </c>
      <c r="M58" s="12">
        <f t="shared" si="6"/>
        <v>-100</v>
      </c>
      <c r="N58" s="12"/>
      <c r="O58" s="12">
        <f t="shared" si="7"/>
        <v>75</v>
      </c>
    </row>
    <row r="59" spans="2:15" ht="12.75">
      <c r="B59" s="12">
        <v>1.7</v>
      </c>
      <c r="C59" s="12">
        <f t="shared" si="0"/>
        <v>0.8757653731721587</v>
      </c>
      <c r="D59" s="12">
        <f t="shared" si="1"/>
        <v>0.36538808353587754</v>
      </c>
      <c r="E59" s="12"/>
      <c r="F59" s="12">
        <v>1.7</v>
      </c>
      <c r="G59" s="12">
        <f t="shared" si="2"/>
        <v>0.3591408247494534</v>
      </c>
      <c r="H59" s="12"/>
      <c r="I59" s="12">
        <v>17</v>
      </c>
      <c r="J59" s="12">
        <f t="shared" si="3"/>
        <v>46.88049885509382</v>
      </c>
      <c r="K59" s="12">
        <f t="shared" si="4"/>
        <v>-100</v>
      </c>
      <c r="L59" s="12">
        <f t="shared" si="5"/>
        <v>46.88049885509382</v>
      </c>
      <c r="M59" s="12">
        <f t="shared" si="6"/>
        <v>-100</v>
      </c>
      <c r="N59" s="12"/>
      <c r="O59" s="12">
        <f t="shared" si="7"/>
        <v>75</v>
      </c>
    </row>
    <row r="60" spans="2:15" ht="12.75">
      <c r="B60" s="12">
        <v>1.75</v>
      </c>
      <c r="C60" s="12">
        <f t="shared" si="0"/>
        <v>0.8694417438899827</v>
      </c>
      <c r="D60" s="12">
        <f t="shared" si="1"/>
        <v>0.3253852561432735</v>
      </c>
      <c r="E60" s="12"/>
      <c r="F60" s="12">
        <v>1.75</v>
      </c>
      <c r="G60" s="12">
        <f t="shared" si="2"/>
        <v>0.3246698697089432</v>
      </c>
      <c r="H60" s="12"/>
      <c r="I60" s="12">
        <v>17.5</v>
      </c>
      <c r="J60" s="12">
        <f t="shared" si="3"/>
        <v>48.25933705671422</v>
      </c>
      <c r="K60" s="12">
        <f t="shared" si="4"/>
        <v>-100</v>
      </c>
      <c r="L60" s="12">
        <f t="shared" si="5"/>
        <v>48.25933705671422</v>
      </c>
      <c r="M60" s="12">
        <f t="shared" si="6"/>
        <v>-100</v>
      </c>
      <c r="N60" s="12"/>
      <c r="O60" s="12">
        <f t="shared" si="7"/>
        <v>75</v>
      </c>
    </row>
    <row r="61" spans="2:15" ht="12.75">
      <c r="B61" s="12">
        <v>1.8</v>
      </c>
      <c r="C61" s="12">
        <f t="shared" si="0"/>
        <v>0.8633400213704504</v>
      </c>
      <c r="D61" s="12">
        <f t="shared" si="1"/>
        <v>0.29071004920172216</v>
      </c>
      <c r="E61" s="12"/>
      <c r="F61" s="12">
        <v>1.8</v>
      </c>
      <c r="G61" s="12">
        <f t="shared" si="2"/>
        <v>0.29019891466843295</v>
      </c>
      <c r="H61" s="12"/>
      <c r="I61" s="12">
        <v>18</v>
      </c>
      <c r="J61" s="12">
        <f t="shared" si="3"/>
        <v>49.638175258334634</v>
      </c>
      <c r="K61" s="12">
        <f t="shared" si="4"/>
        <v>-100</v>
      </c>
      <c r="L61" s="12">
        <f t="shared" si="5"/>
        <v>49.638175258334634</v>
      </c>
      <c r="M61" s="12">
        <f t="shared" si="6"/>
        <v>-100</v>
      </c>
      <c r="N61" s="12"/>
      <c r="O61" s="12">
        <f t="shared" si="7"/>
        <v>75</v>
      </c>
    </row>
    <row r="62" spans="2:15" ht="12.75">
      <c r="B62" s="12">
        <v>1.85</v>
      </c>
      <c r="C62" s="12">
        <f t="shared" si="0"/>
        <v>0.857446570984926</v>
      </c>
      <c r="D62" s="12">
        <f t="shared" si="1"/>
        <v>0.26053324661008315</v>
      </c>
      <c r="E62" s="12"/>
      <c r="F62" s="12">
        <v>1.85</v>
      </c>
      <c r="G62" s="12">
        <f t="shared" si="2"/>
        <v>0.25572795962792294</v>
      </c>
      <c r="H62" s="12"/>
      <c r="I62" s="12">
        <v>18.5</v>
      </c>
      <c r="J62" s="12">
        <f t="shared" si="3"/>
        <v>51.01701345995504</v>
      </c>
      <c r="K62" s="12">
        <f t="shared" si="4"/>
        <v>-100</v>
      </c>
      <c r="L62" s="12">
        <f t="shared" si="5"/>
        <v>51.01701345995504</v>
      </c>
      <c r="M62" s="12">
        <f t="shared" si="6"/>
        <v>-100</v>
      </c>
      <c r="N62" s="12"/>
      <c r="O62" s="12">
        <f t="shared" si="7"/>
        <v>75</v>
      </c>
    </row>
    <row r="63" spans="2:15" ht="12.75">
      <c r="B63" s="12">
        <v>1.9</v>
      </c>
      <c r="C63" s="12">
        <f t="shared" si="0"/>
        <v>0.851748936078004</v>
      </c>
      <c r="D63" s="12">
        <f t="shared" si="1"/>
        <v>0.2341723753270769</v>
      </c>
      <c r="E63" s="12"/>
      <c r="F63" s="12">
        <v>1.9</v>
      </c>
      <c r="G63" s="12">
        <f t="shared" si="2"/>
        <v>0.22125700458741293</v>
      </c>
      <c r="H63" s="12"/>
      <c r="I63" s="12">
        <v>19</v>
      </c>
      <c r="J63" s="12">
        <f t="shared" si="3"/>
        <v>52.39585166157544</v>
      </c>
      <c r="K63" s="12">
        <f t="shared" si="4"/>
        <v>-100</v>
      </c>
      <c r="L63" s="12">
        <f t="shared" si="5"/>
        <v>52.39585166157544</v>
      </c>
      <c r="M63" s="12">
        <f t="shared" si="6"/>
        <v>-100</v>
      </c>
      <c r="N63" s="12"/>
      <c r="O63" s="12">
        <f t="shared" si="7"/>
        <v>75</v>
      </c>
    </row>
    <row r="64" spans="2:15" ht="12.75">
      <c r="B64" s="12">
        <v>1.95</v>
      </c>
      <c r="C64" s="12">
        <f t="shared" si="0"/>
        <v>0.8462357083221157</v>
      </c>
      <c r="D64" s="12">
        <f t="shared" si="1"/>
        <v>0.2110627632172162</v>
      </c>
      <c r="E64" s="12"/>
      <c r="F64" s="12">
        <v>1.95</v>
      </c>
      <c r="G64" s="12">
        <f t="shared" si="2"/>
        <v>0.1867860495469027</v>
      </c>
      <c r="H64" s="12"/>
      <c r="I64" s="12">
        <v>19.5</v>
      </c>
      <c r="J64" s="12">
        <f t="shared" si="3"/>
        <v>53.774689863195846</v>
      </c>
      <c r="K64" s="12">
        <f t="shared" si="4"/>
        <v>-100</v>
      </c>
      <c r="L64" s="12">
        <f t="shared" si="5"/>
        <v>53.774689863195846</v>
      </c>
      <c r="M64" s="12">
        <f t="shared" si="6"/>
        <v>-100</v>
      </c>
      <c r="N64" s="12"/>
      <c r="O64" s="12">
        <f t="shared" si="7"/>
        <v>75</v>
      </c>
    </row>
    <row r="65" spans="2:15" ht="12.75">
      <c r="B65" s="12">
        <v>2</v>
      </c>
      <c r="C65" s="12">
        <f t="shared" si="0"/>
        <v>0.8408964152537146</v>
      </c>
      <c r="D65" s="12">
        <f t="shared" si="1"/>
        <v>0.19073486328125006</v>
      </c>
      <c r="E65" s="12"/>
      <c r="F65" s="12">
        <v>2</v>
      </c>
      <c r="G65" s="12">
        <f t="shared" si="2"/>
        <v>0.15231509450639247</v>
      </c>
      <c r="H65" s="12"/>
      <c r="I65" s="12">
        <v>20</v>
      </c>
      <c r="J65" s="12">
        <f t="shared" si="3"/>
        <v>55.15352806481625</v>
      </c>
      <c r="K65" s="12">
        <f t="shared" si="4"/>
        <v>-100</v>
      </c>
      <c r="L65" s="12">
        <f t="shared" si="5"/>
        <v>55.15352806481625</v>
      </c>
      <c r="M65" s="12">
        <f t="shared" si="6"/>
        <v>-100</v>
      </c>
      <c r="N65" s="12"/>
      <c r="O65" s="12">
        <f t="shared" si="7"/>
        <v>75</v>
      </c>
    </row>
    <row r="66" spans="2:15" ht="12.75">
      <c r="B66" s="12">
        <v>2.05</v>
      </c>
      <c r="C66" s="12">
        <f t="shared" si="0"/>
        <v>0.8357214223469316</v>
      </c>
      <c r="D66" s="12">
        <f t="shared" si="1"/>
        <v>0.17279637237544143</v>
      </c>
      <c r="E66" s="12"/>
      <c r="F66" s="12">
        <v>2.05</v>
      </c>
      <c r="G66" s="12">
        <f t="shared" si="2"/>
        <v>0.11784413946588246</v>
      </c>
      <c r="H66" s="12"/>
      <c r="I66" s="12">
        <v>20.5</v>
      </c>
      <c r="J66" s="12">
        <f t="shared" si="3"/>
        <v>56.53236626643666</v>
      </c>
      <c r="K66" s="12">
        <f t="shared" si="4"/>
        <v>-100</v>
      </c>
      <c r="L66" s="12">
        <f t="shared" si="5"/>
        <v>56.53236626643666</v>
      </c>
      <c r="M66" s="12">
        <f t="shared" si="6"/>
        <v>-100</v>
      </c>
      <c r="N66" s="12"/>
      <c r="O66" s="12">
        <f t="shared" si="7"/>
        <v>75</v>
      </c>
    </row>
    <row r="67" spans="2:15" ht="12.75">
      <c r="B67" s="12">
        <v>2.1</v>
      </c>
      <c r="C67" s="12">
        <f t="shared" si="0"/>
        <v>0.8307018474412792</v>
      </c>
      <c r="D67" s="12">
        <f t="shared" si="1"/>
        <v>0.1569180440505755</v>
      </c>
      <c r="E67" s="12"/>
      <c r="F67" s="12">
        <v>2.1</v>
      </c>
      <c r="G67" s="12">
        <f t="shared" si="2"/>
        <v>0.083373184425372</v>
      </c>
      <c r="H67" s="12"/>
      <c r="I67" s="12">
        <v>21</v>
      </c>
      <c r="J67" s="12">
        <f t="shared" si="3"/>
        <v>57.911204468057065</v>
      </c>
      <c r="K67" s="12">
        <f t="shared" si="4"/>
        <v>-100</v>
      </c>
      <c r="L67" s="12">
        <f t="shared" si="5"/>
        <v>57.911204468057065</v>
      </c>
      <c r="M67" s="12">
        <f t="shared" si="6"/>
        <v>-100</v>
      </c>
      <c r="N67" s="12"/>
      <c r="O67" s="12">
        <f t="shared" si="7"/>
        <v>75</v>
      </c>
    </row>
    <row r="68" spans="2:15" ht="12.75">
      <c r="B68" s="12">
        <v>2.15</v>
      </c>
      <c r="C68" s="12">
        <f t="shared" si="0"/>
        <v>0.8258294857114715</v>
      </c>
      <c r="D68" s="12">
        <f t="shared" si="1"/>
        <v>0.14282236667182455</v>
      </c>
      <c r="E68" s="12"/>
      <c r="F68" s="12">
        <v>2.15</v>
      </c>
      <c r="G68" s="12">
        <f t="shared" si="2"/>
        <v>0.048902229384861995</v>
      </c>
      <c r="H68" s="12"/>
      <c r="I68" s="12">
        <v>21.5</v>
      </c>
      <c r="J68" s="12">
        <f t="shared" si="3"/>
        <v>59.290042669677476</v>
      </c>
      <c r="K68" s="12">
        <f t="shared" si="4"/>
        <v>-100</v>
      </c>
      <c r="L68" s="12">
        <f t="shared" si="5"/>
        <v>59.290042669677476</v>
      </c>
      <c r="M68" s="12">
        <f t="shared" si="6"/>
        <v>-100</v>
      </c>
      <c r="N68" s="12"/>
      <c r="O68" s="12">
        <f t="shared" si="7"/>
        <v>75</v>
      </c>
    </row>
    <row r="69" spans="2:15" ht="12.75">
      <c r="B69" s="12">
        <v>2.2</v>
      </c>
      <c r="C69" s="12">
        <f t="shared" si="0"/>
        <v>0.8210967436686387</v>
      </c>
      <c r="D69" s="12">
        <f t="shared" si="1"/>
        <v>0.13027447802831071</v>
      </c>
      <c r="E69" s="12"/>
      <c r="F69" s="12">
        <v>2.2</v>
      </c>
      <c r="G69" s="12">
        <f t="shared" si="2"/>
        <v>0.014431274344351763</v>
      </c>
      <c r="H69" s="12"/>
      <c r="I69" s="12">
        <v>22</v>
      </c>
      <c r="J69" s="12">
        <f t="shared" si="3"/>
        <v>60.66888087129788</v>
      </c>
      <c r="K69" s="12">
        <f t="shared" si="4"/>
        <v>-100</v>
      </c>
      <c r="L69" s="12">
        <f t="shared" si="5"/>
        <v>60.66888087129788</v>
      </c>
      <c r="M69" s="12">
        <f t="shared" si="6"/>
        <v>-100</v>
      </c>
      <c r="N69" s="12"/>
      <c r="O69" s="12">
        <f t="shared" si="7"/>
        <v>75</v>
      </c>
    </row>
    <row r="70" spans="2:15" ht="12.75">
      <c r="B70" s="12">
        <v>2.25</v>
      </c>
      <c r="C70" s="12">
        <f t="shared" si="0"/>
        <v>0.816496580927726</v>
      </c>
      <c r="D70" s="12">
        <f t="shared" si="1"/>
        <v>0.11907483615302537</v>
      </c>
      <c r="E70" s="12"/>
      <c r="F70" s="12">
        <v>2.25</v>
      </c>
      <c r="G70" s="12">
        <f t="shared" si="2"/>
        <v>-0.020039680696158246</v>
      </c>
      <c r="H70" s="12"/>
      <c r="I70" s="12">
        <v>22.5</v>
      </c>
      <c r="J70" s="12">
        <f t="shared" si="3"/>
        <v>62.04771907291829</v>
      </c>
      <c r="K70" s="12">
        <f t="shared" si="4"/>
        <v>-100</v>
      </c>
      <c r="L70" s="12">
        <f t="shared" si="5"/>
        <v>62.04771907291829</v>
      </c>
      <c r="M70" s="12">
        <f t="shared" si="6"/>
        <v>-100</v>
      </c>
      <c r="N70" s="12"/>
      <c r="O70" s="12">
        <f t="shared" si="7"/>
        <v>75</v>
      </c>
    </row>
    <row r="71" spans="2:15" ht="12.75">
      <c r="B71" s="12">
        <v>2.3</v>
      </c>
      <c r="C71" s="12">
        <f t="shared" si="0"/>
        <v>0.8120224586769673</v>
      </c>
      <c r="D71" s="12">
        <f t="shared" si="1"/>
        <v>0.10905327712879813</v>
      </c>
      <c r="E71" s="12"/>
      <c r="F71" s="12">
        <v>2.3</v>
      </c>
      <c r="G71" s="12">
        <f t="shared" si="2"/>
        <v>-0.054510635736668256</v>
      </c>
      <c r="H71" s="12"/>
      <c r="I71" s="12">
        <v>23</v>
      </c>
      <c r="J71" s="12">
        <f t="shared" si="3"/>
        <v>63.426557274538695</v>
      </c>
      <c r="K71" s="12">
        <f t="shared" si="4"/>
        <v>-100</v>
      </c>
      <c r="L71" s="12">
        <f t="shared" si="5"/>
        <v>63.426557274538695</v>
      </c>
      <c r="M71" s="12">
        <f t="shared" si="6"/>
        <v>-100</v>
      </c>
      <c r="N71" s="12"/>
      <c r="O71" s="12">
        <f t="shared" si="7"/>
        <v>75</v>
      </c>
    </row>
    <row r="72" spans="2:15" ht="12.75">
      <c r="B72" s="12">
        <v>2.35</v>
      </c>
      <c r="C72" s="12">
        <f t="shared" si="0"/>
        <v>0.8076682939508286</v>
      </c>
      <c r="D72" s="12">
        <f t="shared" si="1"/>
        <v>0.10006417427696594</v>
      </c>
      <c r="E72" s="12"/>
      <c r="F72" s="12">
        <v>2.35</v>
      </c>
      <c r="G72" s="12">
        <f t="shared" si="2"/>
        <v>-0.08898159077717871</v>
      </c>
      <c r="H72" s="12"/>
      <c r="I72" s="12">
        <v>23.5</v>
      </c>
      <c r="J72" s="12">
        <f t="shared" si="3"/>
        <v>64.8053954761591</v>
      </c>
      <c r="K72" s="12">
        <f t="shared" si="4"/>
        <v>-100</v>
      </c>
      <c r="L72" s="12">
        <f t="shared" si="5"/>
        <v>64.8053954761591</v>
      </c>
      <c r="M72" s="12">
        <f t="shared" si="6"/>
        <v>-100</v>
      </c>
      <c r="N72" s="12"/>
      <c r="O72" s="12">
        <f t="shared" si="7"/>
        <v>75</v>
      </c>
    </row>
    <row r="73" spans="2:15" ht="12.75">
      <c r="B73" s="12">
        <v>2.4</v>
      </c>
      <c r="C73" s="12">
        <f t="shared" si="0"/>
        <v>0.8034284189446518</v>
      </c>
      <c r="D73" s="12">
        <f t="shared" si="1"/>
        <v>0.09198247650523236</v>
      </c>
      <c r="E73" s="12"/>
      <c r="F73" s="12">
        <v>2.4</v>
      </c>
      <c r="G73" s="12">
        <f t="shared" si="2"/>
        <v>-0.12345254581768872</v>
      </c>
      <c r="H73" s="12"/>
      <c r="I73" s="12">
        <v>24</v>
      </c>
      <c r="J73" s="12">
        <f t="shared" si="3"/>
        <v>66.18423367777952</v>
      </c>
      <c r="K73" s="12">
        <f t="shared" si="4"/>
        <v>-100</v>
      </c>
      <c r="L73" s="12">
        <f t="shared" si="5"/>
        <v>66.18423367777952</v>
      </c>
      <c r="M73" s="12">
        <f t="shared" si="6"/>
        <v>-100</v>
      </c>
      <c r="N73" s="12"/>
      <c r="O73" s="12">
        <f t="shared" si="7"/>
        <v>75</v>
      </c>
    </row>
    <row r="74" spans="2:15" ht="12.75">
      <c r="B74" s="12">
        <v>2.45</v>
      </c>
      <c r="C74" s="12">
        <f t="shared" si="0"/>
        <v>0.7992975447228272</v>
      </c>
      <c r="D74" s="12">
        <f t="shared" si="1"/>
        <v>0.084700451932339</v>
      </c>
      <c r="E74" s="12"/>
      <c r="F74" s="12">
        <v>2.45</v>
      </c>
      <c r="G74" s="12">
        <f t="shared" si="2"/>
        <v>-0.15792350085819895</v>
      </c>
      <c r="H74" s="12"/>
      <c r="I74" s="12">
        <v>24.5</v>
      </c>
      <c r="J74" s="12">
        <f t="shared" si="3"/>
        <v>67.56307187939991</v>
      </c>
      <c r="K74" s="12">
        <f t="shared" si="4"/>
        <v>-100</v>
      </c>
      <c r="L74" s="12">
        <f t="shared" si="5"/>
        <v>67.56307187939991</v>
      </c>
      <c r="M74" s="12">
        <f t="shared" si="6"/>
        <v>-100</v>
      </c>
      <c r="N74" s="12"/>
      <c r="O74" s="12">
        <f t="shared" si="7"/>
        <v>75</v>
      </c>
    </row>
    <row r="75" spans="2:15" ht="12.75">
      <c r="B75" s="12">
        <v>2.5</v>
      </c>
      <c r="C75" s="12">
        <f t="shared" si="0"/>
        <v>0.7952707287670507</v>
      </c>
      <c r="D75" s="12">
        <f t="shared" si="1"/>
        <v>0.07812499999999996</v>
      </c>
      <c r="E75" s="12"/>
      <c r="F75" s="12">
        <v>2.5</v>
      </c>
      <c r="G75" s="12">
        <f t="shared" si="2"/>
        <v>-0.19239445589870896</v>
      </c>
      <c r="H75" s="12"/>
      <c r="I75" s="12">
        <v>25</v>
      </c>
      <c r="J75" s="12">
        <f t="shared" si="3"/>
        <v>68.94191008102031</v>
      </c>
      <c r="K75" s="12">
        <f t="shared" si="4"/>
        <v>-100</v>
      </c>
      <c r="L75" s="12">
        <f t="shared" si="5"/>
        <v>68.94191008102031</v>
      </c>
      <c r="M75" s="12">
        <f t="shared" si="6"/>
        <v>-100</v>
      </c>
      <c r="N75" s="12"/>
      <c r="O75" s="12">
        <f t="shared" si="7"/>
        <v>75</v>
      </c>
    </row>
    <row r="76" spans="2:15" ht="12.75">
      <c r="B76" s="12">
        <v>2.55</v>
      </c>
      <c r="C76" s="12">
        <f t="shared" si="0"/>
        <v>0.791343345890486</v>
      </c>
      <c r="D76" s="12">
        <f t="shared" si="1"/>
        <v>0.07217542390832137</v>
      </c>
      <c r="E76" s="12"/>
      <c r="F76" s="12">
        <v>2.55</v>
      </c>
      <c r="G76" s="12">
        <f t="shared" si="2"/>
        <v>-0.2268654109392192</v>
      </c>
      <c r="H76" s="12"/>
      <c r="I76" s="12">
        <v>25.5</v>
      </c>
      <c r="J76" s="12">
        <f t="shared" si="3"/>
        <v>-100</v>
      </c>
      <c r="K76" s="12">
        <f t="shared" si="4"/>
        <v>69.053760255512</v>
      </c>
      <c r="L76" s="12">
        <f t="shared" si="5"/>
        <v>-100</v>
      </c>
      <c r="M76" s="12">
        <f t="shared" si="6"/>
        <v>69.053760255512</v>
      </c>
      <c r="N76" s="12"/>
      <c r="O76" s="12">
        <f t="shared" si="7"/>
        <v>75</v>
      </c>
    </row>
    <row r="77" spans="2:15" ht="12.75">
      <c r="B77" s="12">
        <v>2.6</v>
      </c>
      <c r="C77" s="12">
        <f t="shared" si="0"/>
        <v>0.787511062110268</v>
      </c>
      <c r="D77" s="12">
        <f t="shared" si="1"/>
        <v>0.06678157742419735</v>
      </c>
      <c r="E77" s="12"/>
      <c r="F77" s="12">
        <v>2.6</v>
      </c>
      <c r="G77" s="12">
        <f t="shared" si="2"/>
        <v>-0.2613363659797294</v>
      </c>
      <c r="H77" s="12"/>
      <c r="I77" s="12">
        <v>26</v>
      </c>
      <c r="J77" s="12">
        <f t="shared" si="3"/>
        <v>-100</v>
      </c>
      <c r="K77" s="12">
        <f t="shared" si="4"/>
        <v>69.13993764311327</v>
      </c>
      <c r="L77" s="12">
        <f t="shared" si="5"/>
        <v>-100</v>
      </c>
      <c r="M77" s="12">
        <f t="shared" si="6"/>
        <v>69.13993764311327</v>
      </c>
      <c r="N77" s="12"/>
      <c r="O77" s="12">
        <f t="shared" si="7"/>
        <v>75</v>
      </c>
    </row>
    <row r="78" spans="2:15" ht="12.75">
      <c r="B78" s="12">
        <v>2.65</v>
      </c>
      <c r="C78" s="12">
        <f t="shared" si="0"/>
        <v>0.783769811126935</v>
      </c>
      <c r="D78" s="12">
        <f t="shared" si="1"/>
        <v>0.06188231744047032</v>
      </c>
      <c r="E78" s="12"/>
      <c r="F78" s="12">
        <v>2.65</v>
      </c>
      <c r="G78" s="12">
        <f t="shared" si="2"/>
        <v>-0.29580732102023943</v>
      </c>
      <c r="H78" s="12"/>
      <c r="I78" s="12">
        <v>26.5</v>
      </c>
      <c r="J78" s="12">
        <f t="shared" si="3"/>
        <v>-100</v>
      </c>
      <c r="K78" s="12">
        <f t="shared" si="4"/>
        <v>69.22611503071455</v>
      </c>
      <c r="L78" s="12">
        <f t="shared" si="5"/>
        <v>-100</v>
      </c>
      <c r="M78" s="12">
        <f t="shared" si="6"/>
        <v>69.22611503071455</v>
      </c>
      <c r="N78" s="12"/>
      <c r="O78" s="12">
        <f t="shared" si="7"/>
        <v>75</v>
      </c>
    </row>
    <row r="79" spans="2:15" ht="12.75">
      <c r="B79" s="12">
        <v>2.7</v>
      </c>
      <c r="C79" s="12">
        <f t="shared" si="0"/>
        <v>0.7801157731069053</v>
      </c>
      <c r="D79" s="12">
        <f t="shared" si="1"/>
        <v>0.0574242072497229</v>
      </c>
      <c r="E79" s="12"/>
      <c r="F79" s="12">
        <v>2.7</v>
      </c>
      <c r="G79" s="12">
        <f t="shared" si="2"/>
        <v>-0.3302782760607499</v>
      </c>
      <c r="H79" s="12"/>
      <c r="I79" s="12">
        <v>27</v>
      </c>
      <c r="J79" s="12">
        <f t="shared" si="3"/>
        <v>-100</v>
      </c>
      <c r="K79" s="12">
        <f t="shared" si="4"/>
        <v>69.31229241831582</v>
      </c>
      <c r="L79" s="12">
        <f t="shared" si="5"/>
        <v>-100</v>
      </c>
      <c r="M79" s="12">
        <f t="shared" si="6"/>
        <v>69.31229241831582</v>
      </c>
      <c r="N79" s="12"/>
      <c r="O79" s="12">
        <f t="shared" si="7"/>
        <v>75</v>
      </c>
    </row>
    <row r="80" spans="2:15" ht="12.75">
      <c r="B80" s="12">
        <v>2.75</v>
      </c>
      <c r="C80" s="12">
        <f t="shared" si="0"/>
        <v>0.7765453555044466</v>
      </c>
      <c r="D80" s="12">
        <f t="shared" si="1"/>
        <v>0.05336042620039611</v>
      </c>
      <c r="E80" s="12"/>
      <c r="F80" s="12">
        <v>2.75</v>
      </c>
      <c r="G80" s="12">
        <f t="shared" si="2"/>
        <v>-0.3647492311012599</v>
      </c>
      <c r="H80" s="12"/>
      <c r="I80" s="12">
        <v>27.5</v>
      </c>
      <c r="J80" s="12">
        <f t="shared" si="3"/>
        <v>-100</v>
      </c>
      <c r="K80" s="12">
        <f t="shared" si="4"/>
        <v>69.3984698059171</v>
      </c>
      <c r="L80" s="12">
        <f t="shared" si="5"/>
        <v>-100</v>
      </c>
      <c r="M80" s="12">
        <f t="shared" si="6"/>
        <v>69.3984698059171</v>
      </c>
      <c r="N80" s="12"/>
      <c r="O80" s="12">
        <f t="shared" si="7"/>
        <v>75</v>
      </c>
    </row>
    <row r="81" spans="2:15" ht="12.75">
      <c r="B81" s="12">
        <v>2.8</v>
      </c>
      <c r="C81" s="12">
        <f t="shared" si="0"/>
        <v>0.7730551756939456</v>
      </c>
      <c r="D81" s="12">
        <f t="shared" si="1"/>
        <v>0.049649849875377496</v>
      </c>
      <c r="E81" s="12"/>
      <c r="F81" s="12">
        <v>2.8</v>
      </c>
      <c r="G81" s="12">
        <f t="shared" si="2"/>
        <v>-0.3992201861417699</v>
      </c>
      <c r="H81" s="12"/>
      <c r="I81" s="12">
        <v>28</v>
      </c>
      <c r="J81" s="12">
        <f t="shared" si="3"/>
        <v>-100</v>
      </c>
      <c r="K81" s="12">
        <f t="shared" si="4"/>
        <v>69.48464719351837</v>
      </c>
      <c r="L81" s="12">
        <f t="shared" si="5"/>
        <v>-100</v>
      </c>
      <c r="M81" s="12">
        <f t="shared" si="6"/>
        <v>69.48464719351837</v>
      </c>
      <c r="N81" s="12"/>
      <c r="O81" s="12">
        <f t="shared" si="7"/>
        <v>75</v>
      </c>
    </row>
    <row r="82" spans="2:15" ht="12.75">
      <c r="B82" s="12">
        <v>2.85</v>
      </c>
      <c r="C82" s="12">
        <f t="shared" si="0"/>
        <v>0.769642045212638</v>
      </c>
      <c r="D82" s="12">
        <f t="shared" si="1"/>
        <v>0.046256271669546066</v>
      </c>
      <c r="E82" s="12"/>
      <c r="F82" s="12">
        <v>2.85</v>
      </c>
      <c r="G82" s="12">
        <f t="shared" si="2"/>
        <v>-0.43369114118228014</v>
      </c>
      <c r="H82" s="12"/>
      <c r="I82" s="12">
        <v>28.5</v>
      </c>
      <c r="J82" s="12">
        <f t="shared" si="3"/>
        <v>-100</v>
      </c>
      <c r="K82" s="12">
        <f t="shared" si="4"/>
        <v>69.57082458111965</v>
      </c>
      <c r="L82" s="12">
        <f t="shared" si="5"/>
        <v>-100</v>
      </c>
      <c r="M82" s="12">
        <f t="shared" si="6"/>
        <v>69.57082458111965</v>
      </c>
      <c r="N82" s="12"/>
      <c r="O82" s="12">
        <f t="shared" si="7"/>
        <v>75</v>
      </c>
    </row>
    <row r="83" spans="2:15" ht="12.75">
      <c r="B83" s="12">
        <v>2.9</v>
      </c>
      <c r="C83" s="12">
        <f t="shared" si="0"/>
        <v>0.7663029554391028</v>
      </c>
      <c r="D83" s="12">
        <f t="shared" si="1"/>
        <v>0.04314774202191213</v>
      </c>
      <c r="E83" s="12"/>
      <c r="F83" s="12">
        <v>2.9</v>
      </c>
      <c r="G83" s="12">
        <f t="shared" si="2"/>
        <v>-0.46816209622279015</v>
      </c>
      <c r="H83" s="12"/>
      <c r="I83" s="12">
        <v>29</v>
      </c>
      <c r="J83" s="12">
        <f t="shared" si="3"/>
        <v>-100</v>
      </c>
      <c r="K83" s="12">
        <f t="shared" si="4"/>
        <v>69.65700196872092</v>
      </c>
      <c r="L83" s="12">
        <f t="shared" si="5"/>
        <v>-100</v>
      </c>
      <c r="M83" s="12">
        <f t="shared" si="6"/>
        <v>69.65700196872092</v>
      </c>
      <c r="N83" s="12"/>
      <c r="O83" s="12">
        <f t="shared" si="7"/>
        <v>75</v>
      </c>
    </row>
    <row r="84" spans="2:15" ht="12.75">
      <c r="B84" s="12">
        <v>2.95</v>
      </c>
      <c r="C84" s="12">
        <f t="shared" si="0"/>
        <v>0.7630350645544293</v>
      </c>
      <c r="D84" s="12">
        <f t="shared" si="1"/>
        <v>0.0402960058712454</v>
      </c>
      <c r="E84" s="12"/>
      <c r="F84" s="12">
        <v>2.95</v>
      </c>
      <c r="G84" s="12">
        <f t="shared" si="2"/>
        <v>-0.5026330512633004</v>
      </c>
      <c r="H84" s="12"/>
      <c r="I84" s="12">
        <v>29.5</v>
      </c>
      <c r="J84" s="12">
        <f t="shared" si="3"/>
        <v>-100</v>
      </c>
      <c r="K84" s="12">
        <f t="shared" si="4"/>
        <v>69.7431793563222</v>
      </c>
      <c r="L84" s="12">
        <f t="shared" si="5"/>
        <v>-100</v>
      </c>
      <c r="M84" s="12">
        <f t="shared" si="6"/>
        <v>69.7431793563222</v>
      </c>
      <c r="N84" s="12"/>
      <c r="O84" s="12">
        <f t="shared" si="7"/>
        <v>75</v>
      </c>
    </row>
    <row r="85" spans="2:15" ht="12.75">
      <c r="B85" s="12">
        <v>3</v>
      </c>
      <c r="C85" s="12">
        <f t="shared" si="0"/>
        <v>0.7598356856515927</v>
      </c>
      <c r="D85" s="12">
        <f t="shared" si="1"/>
        <v>0.0376760223765432</v>
      </c>
      <c r="E85" s="12"/>
      <c r="F85" s="12">
        <v>3</v>
      </c>
      <c r="G85" s="12">
        <f t="shared" si="2"/>
        <v>-0.5371040063038108</v>
      </c>
      <c r="H85" s="12"/>
      <c r="I85" s="12">
        <v>30</v>
      </c>
      <c r="J85" s="12">
        <f t="shared" si="3"/>
        <v>-100</v>
      </c>
      <c r="K85" s="12">
        <f t="shared" si="4"/>
        <v>69.82935674392348</v>
      </c>
      <c r="L85" s="12">
        <f t="shared" si="5"/>
        <v>-100</v>
      </c>
      <c r="M85" s="12">
        <f t="shared" si="6"/>
        <v>69.82935674392348</v>
      </c>
      <c r="N85" s="12"/>
      <c r="O85" s="12">
        <f t="shared" si="7"/>
        <v>75</v>
      </c>
    </row>
    <row r="86" spans="2:15" ht="12.75">
      <c r="B86" s="12">
        <v>3.05</v>
      </c>
      <c r="C86" s="12">
        <f t="shared" si="0"/>
        <v>0.7567022758746458</v>
      </c>
      <c r="D86" s="12">
        <f t="shared" si="1"/>
        <v>0.03526555375003941</v>
      </c>
      <c r="E86" s="12"/>
      <c r="F86" s="12">
        <v>3.05</v>
      </c>
      <c r="G86" s="12">
        <f t="shared" si="2"/>
        <v>-0.5715749613443208</v>
      </c>
      <c r="H86" s="12"/>
      <c r="I86" s="12">
        <v>30.5</v>
      </c>
      <c r="J86" s="12">
        <f t="shared" si="3"/>
        <v>-100</v>
      </c>
      <c r="K86" s="12">
        <f t="shared" si="4"/>
        <v>69.91553413152475</v>
      </c>
      <c r="L86" s="12">
        <f t="shared" si="5"/>
        <v>-100</v>
      </c>
      <c r="M86" s="12">
        <f t="shared" si="6"/>
        <v>69.91553413152475</v>
      </c>
      <c r="N86" s="12"/>
      <c r="O86" s="12">
        <f t="shared" si="7"/>
        <v>75</v>
      </c>
    </row>
    <row r="87" spans="2:15" ht="12.75">
      <c r="B87" s="12">
        <v>3.1</v>
      </c>
      <c r="C87" s="12">
        <f t="shared" si="0"/>
        <v>0.7536324264832723</v>
      </c>
      <c r="D87" s="12">
        <f t="shared" si="1"/>
        <v>0.03304481232695306</v>
      </c>
      <c r="E87" s="12"/>
      <c r="F87" s="12">
        <v>3.1</v>
      </c>
      <c r="G87" s="12">
        <f t="shared" si="2"/>
        <v>-0.6060459163848309</v>
      </c>
      <c r="H87" s="12"/>
      <c r="I87" s="12">
        <v>31</v>
      </c>
      <c r="J87" s="12">
        <f t="shared" si="3"/>
        <v>-100</v>
      </c>
      <c r="K87" s="12">
        <f t="shared" si="4"/>
        <v>70.00171151912603</v>
      </c>
      <c r="L87" s="12">
        <f t="shared" si="5"/>
        <v>-100</v>
      </c>
      <c r="M87" s="12">
        <f t="shared" si="6"/>
        <v>70.00171151912603</v>
      </c>
      <c r="N87" s="12"/>
      <c r="O87" s="12">
        <f t="shared" si="7"/>
        <v>75</v>
      </c>
    </row>
    <row r="88" spans="2:15" ht="12.75">
      <c r="B88" s="12">
        <v>3.15</v>
      </c>
      <c r="C88" s="12">
        <f t="shared" si="0"/>
        <v>0.7506238537503395</v>
      </c>
      <c r="D88" s="12">
        <f t="shared" si="1"/>
        <v>0.0309961568494964</v>
      </c>
      <c r="E88" s="12"/>
      <c r="F88" s="12">
        <v>3.15</v>
      </c>
      <c r="G88" s="12">
        <f t="shared" si="2"/>
        <v>-0.6405168714253409</v>
      </c>
      <c r="H88" s="12"/>
      <c r="I88" s="12">
        <v>31.5</v>
      </c>
      <c r="J88" s="12">
        <f t="shared" si="3"/>
        <v>-100</v>
      </c>
      <c r="K88" s="12">
        <f t="shared" si="4"/>
        <v>70.0878889067273</v>
      </c>
      <c r="L88" s="12">
        <f t="shared" si="5"/>
        <v>-100</v>
      </c>
      <c r="M88" s="12">
        <f t="shared" si="6"/>
        <v>70.0878889067273</v>
      </c>
      <c r="N88" s="12"/>
      <c r="O88" s="12">
        <f t="shared" si="7"/>
        <v>75</v>
      </c>
    </row>
    <row r="89" spans="2:15" ht="12.75">
      <c r="B89" s="12">
        <v>3.2</v>
      </c>
      <c r="C89" s="12">
        <f aca="true" t="shared" si="8" ref="C89:C152">(1/$D$7*B89^($D$13-1))^(1/$D$13)</f>
        <v>0.7476743906106103</v>
      </c>
      <c r="D89" s="12">
        <f aca="true" t="shared" si="9" ref="D89:D152">(1/$D$8*B89^($D$14-1))^(1/$D$14)</f>
        <v>0.029103830456733707</v>
      </c>
      <c r="E89" s="12"/>
      <c r="F89" s="12">
        <v>3.2</v>
      </c>
      <c r="G89" s="12">
        <f aca="true" t="shared" si="10" ref="G89:G152">1/$H$8-$H$7/$H$8*B89</f>
        <v>-0.6749878264658513</v>
      </c>
      <c r="H89" s="12"/>
      <c r="I89" s="12">
        <v>32</v>
      </c>
      <c r="J89" s="12">
        <f aca="true" t="shared" si="11" ref="J89:J152">IF(I89&gt;(H$10*H$18),-100,I89*H$11/H$10)</f>
        <v>-100</v>
      </c>
      <c r="K89" s="12">
        <f aca="true" t="shared" si="12" ref="K89:K152">IF(OR(I89&lt;(D$10-H$14*H$19),I89&gt;D$10),-100,H$15/H$14*(I89-D$10)+D$11)</f>
        <v>70.17406629432858</v>
      </c>
      <c r="L89" s="12">
        <f aca="true" t="shared" si="13" ref="L89:L152">IF(OR(I89&gt;D$10,J89&gt;D$11,J89&lt;0),-100,J89)</f>
        <v>-100</v>
      </c>
      <c r="M89" s="12">
        <f aca="true" t="shared" si="14" ref="M89:M152">IF(OR(J89&gt;D$10,K89&gt;D$11,K89&lt;0),-100,K89)</f>
        <v>70.17406629432858</v>
      </c>
      <c r="N89" s="12"/>
      <c r="O89" s="12">
        <f aca="true" t="shared" si="15" ref="O89:O152">IF(I89&lt;D$10,D$11,-100)</f>
        <v>75</v>
      </c>
    </row>
    <row r="90" spans="2:15" ht="12.75">
      <c r="B90" s="12">
        <v>3.25</v>
      </c>
      <c r="C90" s="12">
        <f t="shared" si="8"/>
        <v>0.7447819789879647</v>
      </c>
      <c r="D90" s="12">
        <f t="shared" si="9"/>
        <v>0.027353734112951212</v>
      </c>
      <c r="E90" s="12"/>
      <c r="F90" s="12">
        <v>3.25</v>
      </c>
      <c r="G90" s="12">
        <f t="shared" si="10"/>
        <v>-0.7094587815063613</v>
      </c>
      <c r="H90" s="12"/>
      <c r="I90" s="12">
        <v>32.5</v>
      </c>
      <c r="J90" s="12">
        <f t="shared" si="11"/>
        <v>-100</v>
      </c>
      <c r="K90" s="12">
        <f t="shared" si="12"/>
        <v>70.26024368192985</v>
      </c>
      <c r="L90" s="12">
        <f t="shared" si="13"/>
        <v>-100</v>
      </c>
      <c r="M90" s="12">
        <f t="shared" si="14"/>
        <v>70.26024368192985</v>
      </c>
      <c r="N90" s="12"/>
      <c r="O90" s="12">
        <f t="shared" si="15"/>
        <v>75</v>
      </c>
    </row>
    <row r="91" spans="2:15" ht="12.75">
      <c r="B91" s="12">
        <v>3.3</v>
      </c>
      <c r="C91" s="12">
        <f t="shared" si="8"/>
        <v>0.7419446627365011</v>
      </c>
      <c r="D91" s="12">
        <f t="shared" si="9"/>
        <v>0.02573323022781449</v>
      </c>
      <c r="E91" s="12"/>
      <c r="F91" s="12">
        <v>3.3</v>
      </c>
      <c r="G91" s="12">
        <f t="shared" si="10"/>
        <v>-0.7439297365468713</v>
      </c>
      <c r="H91" s="12"/>
      <c r="I91" s="12">
        <v>33</v>
      </c>
      <c r="J91" s="12">
        <f t="shared" si="11"/>
        <v>-100</v>
      </c>
      <c r="K91" s="12">
        <f t="shared" si="12"/>
        <v>70.34642106953113</v>
      </c>
      <c r="L91" s="12">
        <f t="shared" si="13"/>
        <v>-100</v>
      </c>
      <c r="M91" s="12">
        <f t="shared" si="14"/>
        <v>70.34642106953113</v>
      </c>
      <c r="N91" s="12"/>
      <c r="O91" s="12">
        <f t="shared" si="15"/>
        <v>75</v>
      </c>
    </row>
    <row r="92" spans="2:15" ht="12.75">
      <c r="B92" s="12">
        <v>3.35</v>
      </c>
      <c r="C92" s="12">
        <f t="shared" si="8"/>
        <v>0.7391605811379236</v>
      </c>
      <c r="D92" s="12">
        <f t="shared" si="9"/>
        <v>0.024230972063539278</v>
      </c>
      <c r="E92" s="12"/>
      <c r="F92" s="12">
        <v>3.35</v>
      </c>
      <c r="G92" s="12">
        <f t="shared" si="10"/>
        <v>-0.7784006915873818</v>
      </c>
      <c r="H92" s="12"/>
      <c r="I92" s="12">
        <v>33.5</v>
      </c>
      <c r="J92" s="12">
        <f t="shared" si="11"/>
        <v>-100</v>
      </c>
      <c r="K92" s="12">
        <f t="shared" si="12"/>
        <v>70.4325984571324</v>
      </c>
      <c r="L92" s="12">
        <f t="shared" si="13"/>
        <v>-100</v>
      </c>
      <c r="M92" s="12">
        <f t="shared" si="14"/>
        <v>70.4325984571324</v>
      </c>
      <c r="N92" s="12"/>
      <c r="O92" s="12">
        <f t="shared" si="15"/>
        <v>75</v>
      </c>
    </row>
    <row r="93" spans="2:15" ht="12.75">
      <c r="B93" s="12">
        <v>3.4</v>
      </c>
      <c r="C93" s="12">
        <f t="shared" si="8"/>
        <v>0.7364279629038</v>
      </c>
      <c r="D93" s="12">
        <f t="shared" si="9"/>
        <v>0.022836755220992336</v>
      </c>
      <c r="E93" s="12"/>
      <c r="F93" s="12">
        <v>3.4</v>
      </c>
      <c r="G93" s="12">
        <f t="shared" si="10"/>
        <v>-0.8128716466278918</v>
      </c>
      <c r="H93" s="12"/>
      <c r="I93" s="12">
        <v>34</v>
      </c>
      <c r="J93" s="12">
        <f t="shared" si="11"/>
        <v>-100</v>
      </c>
      <c r="K93" s="12">
        <f t="shared" si="12"/>
        <v>70.51877584473368</v>
      </c>
      <c r="L93" s="12">
        <f t="shared" si="13"/>
        <v>-100</v>
      </c>
      <c r="M93" s="12">
        <f t="shared" si="14"/>
        <v>70.51877584473368</v>
      </c>
      <c r="N93" s="12"/>
      <c r="O93" s="12">
        <f t="shared" si="15"/>
        <v>75</v>
      </c>
    </row>
    <row r="94" spans="2:15" ht="12.75">
      <c r="B94" s="12">
        <v>3.45</v>
      </c>
      <c r="C94" s="12">
        <f t="shared" si="8"/>
        <v>0.7337451206367</v>
      </c>
      <c r="D94" s="12">
        <f t="shared" si="9"/>
        <v>0.021541388074824322</v>
      </c>
      <c r="E94" s="12"/>
      <c r="F94" s="12">
        <v>3.45</v>
      </c>
      <c r="G94" s="12">
        <f t="shared" si="10"/>
        <v>-0.8473426016684023</v>
      </c>
      <c r="H94" s="12"/>
      <c r="I94" s="12">
        <v>34.5</v>
      </c>
      <c r="J94" s="12">
        <f t="shared" si="11"/>
        <v>-100</v>
      </c>
      <c r="K94" s="12">
        <f t="shared" si="12"/>
        <v>70.60495323233495</v>
      </c>
      <c r="L94" s="12">
        <f t="shared" si="13"/>
        <v>-100</v>
      </c>
      <c r="M94" s="12">
        <f t="shared" si="14"/>
        <v>70.60495323233495</v>
      </c>
      <c r="N94" s="12"/>
      <c r="O94" s="12">
        <f t="shared" si="15"/>
        <v>75</v>
      </c>
    </row>
    <row r="95" spans="2:15" ht="12.75">
      <c r="B95" s="12">
        <v>3.5</v>
      </c>
      <c r="C95" s="12">
        <f t="shared" si="8"/>
        <v>0.7311104457090247</v>
      </c>
      <c r="D95" s="12">
        <f t="shared" si="9"/>
        <v>0.020336578508954595</v>
      </c>
      <c r="E95" s="12"/>
      <c r="F95" s="12">
        <v>3.5</v>
      </c>
      <c r="G95" s="12">
        <f t="shared" si="10"/>
        <v>-0.8818135567089123</v>
      </c>
      <c r="H95" s="12"/>
      <c r="I95" s="12">
        <v>35</v>
      </c>
      <c r="J95" s="12">
        <f t="shared" si="11"/>
        <v>-100</v>
      </c>
      <c r="K95" s="12">
        <f t="shared" si="12"/>
        <v>70.69113061993623</v>
      </c>
      <c r="L95" s="12">
        <f t="shared" si="13"/>
        <v>-100</v>
      </c>
      <c r="M95" s="12">
        <f t="shared" si="14"/>
        <v>70.69113061993623</v>
      </c>
      <c r="N95" s="12"/>
      <c r="O95" s="12">
        <f t="shared" si="15"/>
        <v>75</v>
      </c>
    </row>
    <row r="96" spans="2:15" ht="12.75">
      <c r="B96" s="12">
        <v>3.55</v>
      </c>
      <c r="C96" s="12">
        <f t="shared" si="8"/>
        <v>0.7285224035225515</v>
      </c>
      <c r="D96" s="12">
        <f t="shared" si="9"/>
        <v>0.01921483470534671</v>
      </c>
      <c r="E96" s="12"/>
      <c r="F96" s="12">
        <v>3.55</v>
      </c>
      <c r="G96" s="12">
        <f t="shared" si="10"/>
        <v>-0.9162845117494223</v>
      </c>
      <c r="H96" s="12"/>
      <c r="I96" s="12">
        <v>35.5</v>
      </c>
      <c r="J96" s="12">
        <f t="shared" si="11"/>
        <v>-100</v>
      </c>
      <c r="K96" s="12">
        <f t="shared" si="12"/>
        <v>70.77730800753751</v>
      </c>
      <c r="L96" s="12">
        <f t="shared" si="13"/>
        <v>-100</v>
      </c>
      <c r="M96" s="12">
        <f t="shared" si="14"/>
        <v>70.77730800753751</v>
      </c>
      <c r="N96" s="12"/>
      <c r="O96" s="12">
        <f t="shared" si="15"/>
        <v>75</v>
      </c>
    </row>
    <row r="97" spans="2:15" ht="12.75">
      <c r="B97" s="12">
        <v>3.6</v>
      </c>
      <c r="C97" s="12">
        <f t="shared" si="8"/>
        <v>0.7259795291154771</v>
      </c>
      <c r="D97" s="12">
        <f t="shared" si="9"/>
        <v>0.018169378075107667</v>
      </c>
      <c r="E97" s="12"/>
      <c r="F97" s="12">
        <v>3.6</v>
      </c>
      <c r="G97" s="12">
        <f t="shared" si="10"/>
        <v>-0.9507554667899327</v>
      </c>
      <c r="H97" s="12"/>
      <c r="I97" s="12">
        <v>36</v>
      </c>
      <c r="J97" s="12">
        <f t="shared" si="11"/>
        <v>-100</v>
      </c>
      <c r="K97" s="12">
        <f t="shared" si="12"/>
        <v>70.86348539513878</v>
      </c>
      <c r="L97" s="12">
        <f t="shared" si="13"/>
        <v>-100</v>
      </c>
      <c r="M97" s="12">
        <f t="shared" si="14"/>
        <v>70.86348539513878</v>
      </c>
      <c r="N97" s="12"/>
      <c r="O97" s="12">
        <f t="shared" si="15"/>
        <v>75</v>
      </c>
    </row>
    <row r="98" spans="2:15" ht="12.75">
      <c r="B98" s="12">
        <v>3.65</v>
      </c>
      <c r="C98" s="12">
        <f t="shared" si="8"/>
        <v>0.7234804230870479</v>
      </c>
      <c r="D98" s="12">
        <f t="shared" si="9"/>
        <v>0.01719406670293417</v>
      </c>
      <c r="E98" s="12"/>
      <c r="F98" s="12">
        <v>3.65</v>
      </c>
      <c r="G98" s="12">
        <f t="shared" si="10"/>
        <v>-0.9852264218304427</v>
      </c>
      <c r="H98" s="12"/>
      <c r="I98" s="12">
        <v>36.5</v>
      </c>
      <c r="J98" s="12">
        <f t="shared" si="11"/>
        <v>-100</v>
      </c>
      <c r="K98" s="12">
        <f t="shared" si="12"/>
        <v>70.94966278274006</v>
      </c>
      <c r="L98" s="12">
        <f t="shared" si="13"/>
        <v>-100</v>
      </c>
      <c r="M98" s="12">
        <f t="shared" si="14"/>
        <v>70.94966278274006</v>
      </c>
      <c r="N98" s="12"/>
      <c r="O98" s="12">
        <f t="shared" si="15"/>
        <v>75</v>
      </c>
    </row>
    <row r="99" spans="2:15" ht="12.75">
      <c r="B99" s="12">
        <v>3.7</v>
      </c>
      <c r="C99" s="12">
        <f t="shared" si="8"/>
        <v>0.721023747812814</v>
      </c>
      <c r="D99" s="12">
        <f t="shared" si="9"/>
        <v>0.016283327913130172</v>
      </c>
      <c r="E99" s="12"/>
      <c r="F99" s="12">
        <v>3.7</v>
      </c>
      <c r="G99" s="12">
        <f t="shared" si="10"/>
        <v>-1.0196973768709527</v>
      </c>
      <c r="H99" s="12"/>
      <c r="I99" s="12">
        <v>37</v>
      </c>
      <c r="J99" s="12">
        <f t="shared" si="11"/>
        <v>-100</v>
      </c>
      <c r="K99" s="12">
        <f t="shared" si="12"/>
        <v>71.03584017034133</v>
      </c>
      <c r="L99" s="12">
        <f t="shared" si="13"/>
        <v>-100</v>
      </c>
      <c r="M99" s="12">
        <f t="shared" si="14"/>
        <v>71.03584017034133</v>
      </c>
      <c r="N99" s="12"/>
      <c r="O99" s="12">
        <f t="shared" si="15"/>
        <v>75</v>
      </c>
    </row>
    <row r="100" spans="2:15" ht="12.75">
      <c r="B100" s="12">
        <v>3.75</v>
      </c>
      <c r="C100" s="12">
        <f t="shared" si="8"/>
        <v>0.7186082239261685</v>
      </c>
      <c r="D100" s="12">
        <f t="shared" si="9"/>
        <v>0.015432098765432096</v>
      </c>
      <c r="E100" s="12"/>
      <c r="F100" s="12">
        <v>3.75</v>
      </c>
      <c r="G100" s="12">
        <f t="shared" si="10"/>
        <v>-1.0541683319114628</v>
      </c>
      <c r="H100" s="12"/>
      <c r="I100" s="12">
        <v>37.5</v>
      </c>
      <c r="J100" s="12">
        <f t="shared" si="11"/>
        <v>-100</v>
      </c>
      <c r="K100" s="12">
        <f t="shared" si="12"/>
        <v>71.12201755794261</v>
      </c>
      <c r="L100" s="12">
        <f t="shared" si="13"/>
        <v>-100</v>
      </c>
      <c r="M100" s="12">
        <f t="shared" si="14"/>
        <v>71.12201755794261</v>
      </c>
      <c r="N100" s="12"/>
      <c r="O100" s="12">
        <f t="shared" si="15"/>
        <v>75</v>
      </c>
    </row>
    <row r="101" spans="2:15" ht="12.75">
      <c r="B101" s="12">
        <v>3.8</v>
      </c>
      <c r="C101" s="12">
        <f t="shared" si="8"/>
        <v>0.7162326270441588</v>
      </c>
      <c r="D101" s="12">
        <f t="shared" si="9"/>
        <v>0.014635773457942328</v>
      </c>
      <c r="E101" s="12"/>
      <c r="F101" s="12">
        <v>3.8</v>
      </c>
      <c r="G101" s="12">
        <f t="shared" si="10"/>
        <v>-1.0886392869519728</v>
      </c>
      <c r="H101" s="12"/>
      <c r="I101" s="12">
        <v>38</v>
      </c>
      <c r="J101" s="12">
        <f t="shared" si="11"/>
        <v>-100</v>
      </c>
      <c r="K101" s="12">
        <f t="shared" si="12"/>
        <v>71.20819494554388</v>
      </c>
      <c r="L101" s="12">
        <f t="shared" si="13"/>
        <v>-100</v>
      </c>
      <c r="M101" s="12">
        <f t="shared" si="14"/>
        <v>71.20819494554388</v>
      </c>
      <c r="N101" s="12"/>
      <c r="O101" s="12">
        <f t="shared" si="15"/>
        <v>75</v>
      </c>
    </row>
    <row r="102" spans="2:15" ht="12.75">
      <c r="B102" s="12">
        <v>3.85</v>
      </c>
      <c r="C102" s="12">
        <f t="shared" si="8"/>
        <v>0.7138957847176474</v>
      </c>
      <c r="D102" s="12">
        <f t="shared" si="9"/>
        <v>0.013890156757704114</v>
      </c>
      <c r="E102" s="12"/>
      <c r="F102" s="12">
        <v>3.85</v>
      </c>
      <c r="G102" s="12">
        <f t="shared" si="10"/>
        <v>-1.1231102419924832</v>
      </c>
      <c r="H102" s="12"/>
      <c r="I102" s="12">
        <v>38.5</v>
      </c>
      <c r="J102" s="12">
        <f t="shared" si="11"/>
        <v>-100</v>
      </c>
      <c r="K102" s="12">
        <f t="shared" si="12"/>
        <v>71.29437233314516</v>
      </c>
      <c r="L102" s="12">
        <f t="shared" si="13"/>
        <v>-100</v>
      </c>
      <c r="M102" s="12">
        <f t="shared" si="14"/>
        <v>71.29437233314516</v>
      </c>
      <c r="N102" s="12"/>
      <c r="O102" s="12">
        <f t="shared" si="15"/>
        <v>75</v>
      </c>
    </row>
    <row r="103" spans="2:15" ht="12.75">
      <c r="B103" s="12">
        <v>3.9</v>
      </c>
      <c r="C103" s="12">
        <f t="shared" si="8"/>
        <v>0.7115965735877552</v>
      </c>
      <c r="D103" s="12">
        <f t="shared" si="9"/>
        <v>0.01319142270107601</v>
      </c>
      <c r="E103" s="12"/>
      <c r="F103" s="12">
        <v>3.9</v>
      </c>
      <c r="G103" s="12">
        <f t="shared" si="10"/>
        <v>-1.1575811970329932</v>
      </c>
      <c r="H103" s="12"/>
      <c r="I103" s="12">
        <v>39</v>
      </c>
      <c r="J103" s="12">
        <f t="shared" si="11"/>
        <v>-100</v>
      </c>
      <c r="K103" s="12">
        <f t="shared" si="12"/>
        <v>71.38054972074643</v>
      </c>
      <c r="L103" s="12">
        <f t="shared" si="13"/>
        <v>-100</v>
      </c>
      <c r="M103" s="12">
        <f t="shared" si="14"/>
        <v>71.38054972074643</v>
      </c>
      <c r="N103" s="12"/>
      <c r="O103" s="12">
        <f t="shared" si="15"/>
        <v>75</v>
      </c>
    </row>
    <row r="104" spans="2:15" ht="12.75">
      <c r="B104" s="12">
        <v>3.95</v>
      </c>
      <c r="C104" s="12">
        <f t="shared" si="8"/>
        <v>0.7093339167321886</v>
      </c>
      <c r="D104" s="12">
        <f t="shared" si="9"/>
        <v>0.0125360779095684</v>
      </c>
      <c r="E104" s="12"/>
      <c r="F104" s="12">
        <v>3.95</v>
      </c>
      <c r="G104" s="12">
        <f t="shared" si="10"/>
        <v>-1.1920521520735037</v>
      </c>
      <c r="H104" s="12"/>
      <c r="I104" s="12">
        <v>39.5</v>
      </c>
      <c r="J104" s="12">
        <f t="shared" si="11"/>
        <v>-100</v>
      </c>
      <c r="K104" s="12">
        <f t="shared" si="12"/>
        <v>71.46672710834771</v>
      </c>
      <c r="L104" s="12">
        <f t="shared" si="13"/>
        <v>-100</v>
      </c>
      <c r="M104" s="12">
        <f t="shared" si="14"/>
        <v>71.46672710834771</v>
      </c>
      <c r="N104" s="12"/>
      <c r="O104" s="12">
        <f t="shared" si="15"/>
        <v>75</v>
      </c>
    </row>
    <row r="105" spans="2:15" ht="12.75">
      <c r="B105" s="12">
        <v>4</v>
      </c>
      <c r="C105" s="12">
        <f t="shared" si="8"/>
        <v>0.7071067811865476</v>
      </c>
      <c r="D105" s="12">
        <f t="shared" si="9"/>
        <v>0.011920928955078128</v>
      </c>
      <c r="E105" s="12"/>
      <c r="F105" s="12">
        <v>4</v>
      </c>
      <c r="G105" s="12">
        <f t="shared" si="10"/>
        <v>-1.2265231071140137</v>
      </c>
      <c r="H105" s="12"/>
      <c r="I105" s="12">
        <v>40</v>
      </c>
      <c r="J105" s="12">
        <f t="shared" si="11"/>
        <v>-100</v>
      </c>
      <c r="K105" s="12">
        <f t="shared" si="12"/>
        <v>71.55290449594898</v>
      </c>
      <c r="L105" s="12">
        <f t="shared" si="13"/>
        <v>-100</v>
      </c>
      <c r="M105" s="12">
        <f t="shared" si="14"/>
        <v>71.55290449594898</v>
      </c>
      <c r="N105" s="12"/>
      <c r="O105" s="12">
        <f t="shared" si="15"/>
        <v>75</v>
      </c>
    </row>
    <row r="106" spans="2:15" ht="12.75">
      <c r="B106" s="12">
        <v>4.05</v>
      </c>
      <c r="C106" s="12">
        <f t="shared" si="8"/>
        <v>0.7049141756270428</v>
      </c>
      <c r="D106" s="12">
        <f t="shared" si="9"/>
        <v>0.011343053283895892</v>
      </c>
      <c r="E106" s="12"/>
      <c r="F106" s="12">
        <v>4.05</v>
      </c>
      <c r="G106" s="12">
        <f t="shared" si="10"/>
        <v>-1.2609940621545237</v>
      </c>
      <c r="H106" s="12"/>
      <c r="I106" s="12">
        <v>40.5</v>
      </c>
      <c r="J106" s="12">
        <f t="shared" si="11"/>
        <v>-100</v>
      </c>
      <c r="K106" s="12">
        <f t="shared" si="12"/>
        <v>71.63908188355026</v>
      </c>
      <c r="L106" s="12">
        <f t="shared" si="13"/>
        <v>-100</v>
      </c>
      <c r="M106" s="12">
        <f t="shared" si="14"/>
        <v>71.63908188355026</v>
      </c>
      <c r="N106" s="12"/>
      <c r="O106" s="12">
        <f t="shared" si="15"/>
        <v>75</v>
      </c>
    </row>
    <row r="107" spans="2:15" ht="12.75">
      <c r="B107" s="12">
        <v>4.1</v>
      </c>
      <c r="C107" s="12">
        <f t="shared" si="8"/>
        <v>0.7027551482022703</v>
      </c>
      <c r="D107" s="12">
        <f t="shared" si="9"/>
        <v>0.010799773273465091</v>
      </c>
      <c r="E107" s="12"/>
      <c r="F107" s="12">
        <v>4.1</v>
      </c>
      <c r="G107" s="12">
        <f t="shared" si="10"/>
        <v>-1.2954650171950337</v>
      </c>
      <c r="H107" s="12"/>
      <c r="I107" s="12">
        <v>41</v>
      </c>
      <c r="J107" s="12">
        <f t="shared" si="11"/>
        <v>-100</v>
      </c>
      <c r="K107" s="12">
        <f t="shared" si="12"/>
        <v>71.72525927115153</v>
      </c>
      <c r="L107" s="12">
        <f t="shared" si="13"/>
        <v>-100</v>
      </c>
      <c r="M107" s="12">
        <f t="shared" si="14"/>
        <v>71.72525927115153</v>
      </c>
      <c r="N107" s="12"/>
      <c r="O107" s="12">
        <f t="shared" si="15"/>
        <v>75</v>
      </c>
    </row>
    <row r="108" spans="2:15" ht="12.75">
      <c r="B108" s="12">
        <v>4.15</v>
      </c>
      <c r="C108" s="12">
        <f t="shared" si="8"/>
        <v>0.7006287845027609</v>
      </c>
      <c r="D108" s="12">
        <f t="shared" si="9"/>
        <v>0.010288633051304103</v>
      </c>
      <c r="E108" s="12"/>
      <c r="F108" s="12">
        <v>4.15</v>
      </c>
      <c r="G108" s="12">
        <f t="shared" si="10"/>
        <v>-1.3299359722355446</v>
      </c>
      <c r="H108" s="12"/>
      <c r="I108" s="12">
        <v>41.5</v>
      </c>
      <c r="J108" s="12">
        <f t="shared" si="11"/>
        <v>-100</v>
      </c>
      <c r="K108" s="12">
        <f t="shared" si="12"/>
        <v>71.81143665875281</v>
      </c>
      <c r="L108" s="12">
        <f t="shared" si="13"/>
        <v>-100</v>
      </c>
      <c r="M108" s="12">
        <f t="shared" si="14"/>
        <v>71.81143665875281</v>
      </c>
      <c r="N108" s="12"/>
      <c r="O108" s="12">
        <f t="shared" si="15"/>
        <v>75</v>
      </c>
    </row>
    <row r="109" spans="2:15" ht="12.75">
      <c r="B109" s="12">
        <v>4.2</v>
      </c>
      <c r="C109" s="12">
        <f t="shared" si="8"/>
        <v>0.6985342056580097</v>
      </c>
      <c r="D109" s="12">
        <f t="shared" si="9"/>
        <v>0.009807377753160974</v>
      </c>
      <c r="E109" s="12"/>
      <c r="F109" s="12">
        <v>4.2</v>
      </c>
      <c r="G109" s="12">
        <f t="shared" si="10"/>
        <v>-1.3644069272760546</v>
      </c>
      <c r="H109" s="12"/>
      <c r="I109" s="12">
        <v>42</v>
      </c>
      <c r="J109" s="12">
        <f t="shared" si="11"/>
        <v>-100</v>
      </c>
      <c r="K109" s="12">
        <f t="shared" si="12"/>
        <v>71.8976140463541</v>
      </c>
      <c r="L109" s="12">
        <f t="shared" si="13"/>
        <v>-100</v>
      </c>
      <c r="M109" s="12">
        <f t="shared" si="14"/>
        <v>71.8976140463541</v>
      </c>
      <c r="N109" s="12"/>
      <c r="O109" s="12">
        <f t="shared" si="15"/>
        <v>75</v>
      </c>
    </row>
    <row r="110" spans="2:15" ht="12.75">
      <c r="B110" s="12">
        <v>4.25</v>
      </c>
      <c r="C110" s="12">
        <f t="shared" si="8"/>
        <v>0.6964705665515709</v>
      </c>
      <c r="D110" s="12">
        <f t="shared" si="9"/>
        <v>0.009353934938518459</v>
      </c>
      <c r="E110" s="12"/>
      <c r="F110" s="12">
        <v>4.25</v>
      </c>
      <c r="G110" s="12">
        <f t="shared" si="10"/>
        <v>-1.3988778823165646</v>
      </c>
      <c r="H110" s="12"/>
      <c r="I110" s="12">
        <v>42.5</v>
      </c>
      <c r="J110" s="12">
        <f t="shared" si="11"/>
        <v>-100</v>
      </c>
      <c r="K110" s="12">
        <f t="shared" si="12"/>
        <v>71.98379143395536</v>
      </c>
      <c r="L110" s="12">
        <f t="shared" si="13"/>
        <v>-100</v>
      </c>
      <c r="M110" s="12">
        <f t="shared" si="14"/>
        <v>71.98379143395536</v>
      </c>
      <c r="N110" s="12"/>
      <c r="O110" s="12">
        <f t="shared" si="15"/>
        <v>75</v>
      </c>
    </row>
    <row r="111" spans="2:15" ht="12.75">
      <c r="B111" s="12">
        <v>4.3</v>
      </c>
      <c r="C111" s="12">
        <f t="shared" si="8"/>
        <v>0.694437054145595</v>
      </c>
      <c r="D111" s="12">
        <f t="shared" si="9"/>
        <v>0.008926397916989022</v>
      </c>
      <c r="E111" s="12"/>
      <c r="F111" s="12">
        <v>4.3</v>
      </c>
      <c r="G111" s="12">
        <f t="shared" si="10"/>
        <v>-1.4333488373570746</v>
      </c>
      <c r="H111" s="12"/>
      <c r="I111" s="12">
        <v>43</v>
      </c>
      <c r="J111" s="12">
        <f t="shared" si="11"/>
        <v>-100</v>
      </c>
      <c r="K111" s="12">
        <f t="shared" si="12"/>
        <v>72.06996882155664</v>
      </c>
      <c r="L111" s="12">
        <f t="shared" si="13"/>
        <v>-100</v>
      </c>
      <c r="M111" s="12">
        <f t="shared" si="14"/>
        <v>72.06996882155664</v>
      </c>
      <c r="N111" s="12"/>
      <c r="O111" s="12">
        <f t="shared" si="15"/>
        <v>75</v>
      </c>
    </row>
    <row r="112" spans="2:15" ht="12.75">
      <c r="B112" s="12">
        <v>4.35</v>
      </c>
      <c r="C112" s="12">
        <f t="shared" si="8"/>
        <v>0.692432885906919</v>
      </c>
      <c r="D112" s="12">
        <f t="shared" si="9"/>
        <v>0.008523010769760402</v>
      </c>
      <c r="E112" s="12"/>
      <c r="F112" s="12">
        <v>4.35</v>
      </c>
      <c r="G112" s="12">
        <f t="shared" si="10"/>
        <v>-1.4678197923975846</v>
      </c>
      <c r="H112" s="12"/>
      <c r="I112" s="12">
        <v>43.5</v>
      </c>
      <c r="J112" s="12">
        <f t="shared" si="11"/>
        <v>-100</v>
      </c>
      <c r="K112" s="12">
        <f t="shared" si="12"/>
        <v>72.15614620915791</v>
      </c>
      <c r="L112" s="12">
        <f t="shared" si="13"/>
        <v>-100</v>
      </c>
      <c r="M112" s="12">
        <f t="shared" si="14"/>
        <v>72.15614620915791</v>
      </c>
      <c r="N112" s="12"/>
      <c r="O112" s="12">
        <f t="shared" si="15"/>
        <v>75</v>
      </c>
    </row>
    <row r="113" spans="2:15" ht="12.75">
      <c r="B113" s="12">
        <v>4.4</v>
      </c>
      <c r="C113" s="12">
        <f t="shared" si="8"/>
        <v>0.6904573083274564</v>
      </c>
      <c r="D113" s="12">
        <f t="shared" si="9"/>
        <v>0.008142154876769432</v>
      </c>
      <c r="E113" s="12"/>
      <c r="F113" s="12">
        <v>4.4</v>
      </c>
      <c r="G113" s="12">
        <f t="shared" si="10"/>
        <v>-1.502290747438095</v>
      </c>
      <c r="H113" s="12"/>
      <c r="I113" s="12">
        <v>44</v>
      </c>
      <c r="J113" s="12">
        <f t="shared" si="11"/>
        <v>-100</v>
      </c>
      <c r="K113" s="12">
        <f t="shared" si="12"/>
        <v>72.24232359675919</v>
      </c>
      <c r="L113" s="12">
        <f t="shared" si="13"/>
        <v>-100</v>
      </c>
      <c r="M113" s="12">
        <f t="shared" si="14"/>
        <v>72.24232359675919</v>
      </c>
      <c r="N113" s="12"/>
      <c r="O113" s="12">
        <f t="shared" si="15"/>
        <v>75</v>
      </c>
    </row>
    <row r="114" spans="2:15" ht="12.75">
      <c r="B114" s="12">
        <v>4.45</v>
      </c>
      <c r="C114" s="12">
        <f t="shared" si="8"/>
        <v>0.6885095955322462</v>
      </c>
      <c r="D114" s="12">
        <f t="shared" si="9"/>
        <v>0.00778233678328448</v>
      </c>
      <c r="E114" s="12"/>
      <c r="F114" s="12">
        <v>4.45</v>
      </c>
      <c r="G114" s="12">
        <f t="shared" si="10"/>
        <v>-1.536761702478605</v>
      </c>
      <c r="H114" s="12"/>
      <c r="I114" s="12">
        <v>44.5</v>
      </c>
      <c r="J114" s="12">
        <f t="shared" si="11"/>
        <v>-100</v>
      </c>
      <c r="K114" s="12">
        <f t="shared" si="12"/>
        <v>72.32850098436046</v>
      </c>
      <c r="L114" s="12">
        <f t="shared" si="13"/>
        <v>-100</v>
      </c>
      <c r="M114" s="12">
        <f t="shared" si="14"/>
        <v>72.32850098436046</v>
      </c>
      <c r="N114" s="12"/>
      <c r="O114" s="12">
        <f t="shared" si="15"/>
        <v>75</v>
      </c>
    </row>
    <row r="115" spans="2:15" ht="12.75">
      <c r="B115" s="12">
        <v>4.5</v>
      </c>
      <c r="C115" s="12">
        <f t="shared" si="8"/>
        <v>0.6865890479690393</v>
      </c>
      <c r="D115" s="12">
        <f t="shared" si="9"/>
        <v>0.00744217725956408</v>
      </c>
      <c r="E115" s="12"/>
      <c r="F115" s="12">
        <v>4.5</v>
      </c>
      <c r="G115" s="12">
        <f t="shared" si="10"/>
        <v>-1.5712326575191151</v>
      </c>
      <c r="H115" s="12"/>
      <c r="I115" s="12">
        <v>45</v>
      </c>
      <c r="J115" s="12">
        <f t="shared" si="11"/>
        <v>-100</v>
      </c>
      <c r="K115" s="12">
        <f t="shared" si="12"/>
        <v>72.41467837196174</v>
      </c>
      <c r="L115" s="12">
        <f t="shared" si="13"/>
        <v>-100</v>
      </c>
      <c r="M115" s="12">
        <f t="shared" si="14"/>
        <v>72.41467837196174</v>
      </c>
      <c r="N115" s="12"/>
      <c r="O115" s="12">
        <f t="shared" si="15"/>
        <v>75</v>
      </c>
    </row>
    <row r="116" spans="2:15" ht="12.75">
      <c r="B116" s="12">
        <v>4.55</v>
      </c>
      <c r="C116" s="12">
        <f t="shared" si="8"/>
        <v>0.6846949911738041</v>
      </c>
      <c r="D116" s="12">
        <f t="shared" si="9"/>
        <v>0.007120401424654103</v>
      </c>
      <c r="E116" s="12"/>
      <c r="F116" s="12">
        <v>4.55</v>
      </c>
      <c r="G116" s="12">
        <f t="shared" si="10"/>
        <v>-1.6057036125596251</v>
      </c>
      <c r="H116" s="12"/>
      <c r="I116" s="12">
        <v>45.5</v>
      </c>
      <c r="J116" s="12">
        <f t="shared" si="11"/>
        <v>-100</v>
      </c>
      <c r="K116" s="12">
        <f t="shared" si="12"/>
        <v>72.50085575956301</v>
      </c>
      <c r="L116" s="12">
        <f t="shared" si="13"/>
        <v>-100</v>
      </c>
      <c r="M116" s="12">
        <f t="shared" si="14"/>
        <v>72.50085575956301</v>
      </c>
      <c r="N116" s="12"/>
      <c r="O116" s="12">
        <f t="shared" si="15"/>
        <v>75</v>
      </c>
    </row>
    <row r="117" spans="2:15" ht="12.75">
      <c r="B117" s="12">
        <v>4.6</v>
      </c>
      <c r="C117" s="12">
        <f t="shared" si="8"/>
        <v>0.6828267746069694</v>
      </c>
      <c r="D117" s="12">
        <f t="shared" si="9"/>
        <v>0.006815829820549888</v>
      </c>
      <c r="E117" s="12"/>
      <c r="F117" s="12">
        <v>4.6</v>
      </c>
      <c r="G117" s="12">
        <f t="shared" si="10"/>
        <v>-1.6401745676001351</v>
      </c>
      <c r="H117" s="12"/>
      <c r="I117" s="12">
        <v>46</v>
      </c>
      <c r="J117" s="12">
        <f t="shared" si="11"/>
        <v>-100</v>
      </c>
      <c r="K117" s="12">
        <f t="shared" si="12"/>
        <v>72.58703314716429</v>
      </c>
      <c r="L117" s="12">
        <f t="shared" si="13"/>
        <v>-100</v>
      </c>
      <c r="M117" s="12">
        <f t="shared" si="14"/>
        <v>72.58703314716429</v>
      </c>
      <c r="N117" s="12"/>
      <c r="O117" s="12">
        <f t="shared" si="15"/>
        <v>75</v>
      </c>
    </row>
    <row r="118" spans="2:15" ht="12.75">
      <c r="B118" s="12">
        <v>4.65</v>
      </c>
      <c r="C118" s="12">
        <f t="shared" si="8"/>
        <v>0.680983770555634</v>
      </c>
      <c r="D118" s="12">
        <f t="shared" si="9"/>
        <v>0.006527370336188256</v>
      </c>
      <c r="E118" s="12"/>
      <c r="F118" s="12">
        <v>4.65</v>
      </c>
      <c r="G118" s="12">
        <f t="shared" si="10"/>
        <v>-1.674645522640646</v>
      </c>
      <c r="H118" s="12"/>
      <c r="I118" s="12">
        <v>46.5</v>
      </c>
      <c r="J118" s="12">
        <f t="shared" si="11"/>
        <v>-100</v>
      </c>
      <c r="K118" s="12">
        <f t="shared" si="12"/>
        <v>72.67321053476556</v>
      </c>
      <c r="L118" s="12">
        <f t="shared" si="13"/>
        <v>-100</v>
      </c>
      <c r="M118" s="12">
        <f t="shared" si="14"/>
        <v>72.67321053476556</v>
      </c>
      <c r="N118" s="12"/>
      <c r="O118" s="12">
        <f t="shared" si="15"/>
        <v>75</v>
      </c>
    </row>
    <row r="119" spans="2:15" ht="12.75">
      <c r="B119" s="12">
        <v>4.7</v>
      </c>
      <c r="C119" s="12">
        <f t="shared" si="8"/>
        <v>0.6791653730973352</v>
      </c>
      <c r="D119" s="12">
        <f t="shared" si="9"/>
        <v>0.006254010892310377</v>
      </c>
      <c r="E119" s="12"/>
      <c r="F119" s="12">
        <v>4.7</v>
      </c>
      <c r="G119" s="12">
        <f t="shared" si="10"/>
        <v>-1.709116477681156</v>
      </c>
      <c r="H119" s="12"/>
      <c r="I119" s="12">
        <v>47</v>
      </c>
      <c r="J119" s="12">
        <f t="shared" si="11"/>
        <v>-100</v>
      </c>
      <c r="K119" s="12">
        <f t="shared" si="12"/>
        <v>72.75938792236684</v>
      </c>
      <c r="L119" s="12">
        <f t="shared" si="13"/>
        <v>-100</v>
      </c>
      <c r="M119" s="12">
        <f t="shared" si="14"/>
        <v>72.75938792236684</v>
      </c>
      <c r="N119" s="12"/>
      <c r="O119" s="12">
        <f t="shared" si="15"/>
        <v>75</v>
      </c>
    </row>
    <row r="120" spans="2:15" ht="12.75">
      <c r="B120" s="12">
        <v>4.75</v>
      </c>
      <c r="C120" s="12">
        <f t="shared" si="8"/>
        <v>0.6773709971213143</v>
      </c>
      <c r="D120" s="12">
        <f t="shared" si="9"/>
        <v>0.005994812808373168</v>
      </c>
      <c r="E120" s="12"/>
      <c r="F120" s="12">
        <v>4.75</v>
      </c>
      <c r="G120" s="12">
        <f t="shared" si="10"/>
        <v>-1.743587432721666</v>
      </c>
      <c r="H120" s="12"/>
      <c r="I120" s="12">
        <v>47.5</v>
      </c>
      <c r="J120" s="12">
        <f t="shared" si="11"/>
        <v>-100</v>
      </c>
      <c r="K120" s="12">
        <f t="shared" si="12"/>
        <v>72.84556530996812</v>
      </c>
      <c r="L120" s="12">
        <f t="shared" si="13"/>
        <v>-100</v>
      </c>
      <c r="M120" s="12">
        <f t="shared" si="14"/>
        <v>72.84556530996812</v>
      </c>
      <c r="N120" s="12"/>
      <c r="O120" s="12">
        <f t="shared" si="15"/>
        <v>75</v>
      </c>
    </row>
    <row r="121" spans="2:15" ht="12.75">
      <c r="B121" s="12">
        <v>4.8</v>
      </c>
      <c r="C121" s="12">
        <f t="shared" si="8"/>
        <v>0.6756000774035174</v>
      </c>
      <c r="D121" s="12">
        <f t="shared" si="9"/>
        <v>0.0057489047815770244</v>
      </c>
      <c r="E121" s="12"/>
      <c r="F121" s="12">
        <v>4.8</v>
      </c>
      <c r="G121" s="12">
        <f t="shared" si="10"/>
        <v>-1.778058387762176</v>
      </c>
      <c r="H121" s="12"/>
      <c r="I121" s="12">
        <v>48</v>
      </c>
      <c r="J121" s="12">
        <f t="shared" si="11"/>
        <v>-100</v>
      </c>
      <c r="K121" s="12">
        <f t="shared" si="12"/>
        <v>72.93174269756939</v>
      </c>
      <c r="L121" s="12">
        <f t="shared" si="13"/>
        <v>-100</v>
      </c>
      <c r="M121" s="12">
        <f t="shared" si="14"/>
        <v>72.93174269756939</v>
      </c>
      <c r="N121" s="12"/>
      <c r="O121" s="12">
        <f t="shared" si="15"/>
        <v>75</v>
      </c>
    </row>
    <row r="122" spans="2:15" ht="12.75">
      <c r="B122" s="12">
        <v>4.85</v>
      </c>
      <c r="C122" s="12">
        <f t="shared" si="8"/>
        <v>0.6738520677318576</v>
      </c>
      <c r="D122" s="12">
        <f t="shared" si="9"/>
        <v>0.00551547741588458</v>
      </c>
      <c r="E122" s="12"/>
      <c r="F122" s="12">
        <v>4.85</v>
      </c>
      <c r="G122" s="12">
        <f t="shared" si="10"/>
        <v>-1.812529342802686</v>
      </c>
      <c r="H122" s="12"/>
      <c r="I122" s="12">
        <v>48.5</v>
      </c>
      <c r="J122" s="12">
        <f t="shared" si="11"/>
        <v>-100</v>
      </c>
      <c r="K122" s="12">
        <f t="shared" si="12"/>
        <v>73.01792008517067</v>
      </c>
      <c r="L122" s="12">
        <f t="shared" si="13"/>
        <v>-100</v>
      </c>
      <c r="M122" s="12">
        <f t="shared" si="14"/>
        <v>73.01792008517067</v>
      </c>
      <c r="N122" s="12"/>
      <c r="O122" s="12">
        <f t="shared" si="15"/>
        <v>75</v>
      </c>
    </row>
    <row r="123" spans="2:15" ht="12.75">
      <c r="B123" s="12">
        <v>4.9</v>
      </c>
      <c r="C123" s="12">
        <f t="shared" si="8"/>
        <v>0.6721264400785211</v>
      </c>
      <c r="D123" s="12">
        <f t="shared" si="9"/>
        <v>0.005293778245771184</v>
      </c>
      <c r="E123" s="12"/>
      <c r="F123" s="12">
        <v>4.9</v>
      </c>
      <c r="G123" s="12">
        <f t="shared" si="10"/>
        <v>-1.8470002978431965</v>
      </c>
      <c r="H123" s="12"/>
      <c r="I123" s="12">
        <v>49</v>
      </c>
      <c r="J123" s="12">
        <f t="shared" si="11"/>
        <v>-100</v>
      </c>
      <c r="K123" s="12">
        <f t="shared" si="12"/>
        <v>73.10409747277194</v>
      </c>
      <c r="L123" s="12">
        <f t="shared" si="13"/>
        <v>-100</v>
      </c>
      <c r="M123" s="12">
        <f t="shared" si="14"/>
        <v>73.10409747277194</v>
      </c>
      <c r="N123" s="12"/>
      <c r="O123" s="12">
        <f t="shared" si="15"/>
        <v>75</v>
      </c>
    </row>
    <row r="124" spans="2:15" ht="12.75">
      <c r="B124" s="12">
        <v>4.95</v>
      </c>
      <c r="C124" s="12">
        <f t="shared" si="8"/>
        <v>0.670422683816333</v>
      </c>
      <c r="D124" s="12">
        <f t="shared" si="9"/>
        <v>0.00508310720549422</v>
      </c>
      <c r="E124" s="12"/>
      <c r="F124" s="12">
        <v>4.95</v>
      </c>
      <c r="G124" s="12">
        <f t="shared" si="10"/>
        <v>-1.8814712528837065</v>
      </c>
      <c r="H124" s="12"/>
      <c r="I124" s="12">
        <v>49.5</v>
      </c>
      <c r="J124" s="12">
        <f t="shared" si="11"/>
        <v>-100</v>
      </c>
      <c r="K124" s="12">
        <f t="shared" si="12"/>
        <v>73.19027486037322</v>
      </c>
      <c r="L124" s="12">
        <f t="shared" si="13"/>
        <v>-100</v>
      </c>
      <c r="M124" s="12">
        <f t="shared" si="14"/>
        <v>73.19027486037322</v>
      </c>
      <c r="N124" s="12"/>
      <c r="O124" s="12">
        <f t="shared" si="15"/>
        <v>75</v>
      </c>
    </row>
    <row r="125" spans="2:15" ht="12.75">
      <c r="B125" s="12">
        <v>5</v>
      </c>
      <c r="C125" s="12">
        <f t="shared" si="8"/>
        <v>0.6687403049764221</v>
      </c>
      <c r="D125" s="12">
        <f t="shared" si="9"/>
        <v>0.004882812500000001</v>
      </c>
      <c r="E125" s="12"/>
      <c r="F125" s="12">
        <v>5</v>
      </c>
      <c r="G125" s="12">
        <f t="shared" si="10"/>
        <v>-1.9159422079242165</v>
      </c>
      <c r="H125" s="12"/>
      <c r="I125" s="12">
        <v>50</v>
      </c>
      <c r="J125" s="12">
        <f t="shared" si="11"/>
        <v>-100</v>
      </c>
      <c r="K125" s="12">
        <f t="shared" si="12"/>
        <v>73.27645224797449</v>
      </c>
      <c r="L125" s="12">
        <f t="shared" si="13"/>
        <v>-100</v>
      </c>
      <c r="M125" s="12">
        <f t="shared" si="14"/>
        <v>73.27645224797449</v>
      </c>
      <c r="N125" s="12"/>
      <c r="O125" s="12">
        <f t="shared" si="15"/>
        <v>75</v>
      </c>
    </row>
    <row r="126" spans="2:15" ht="12.75">
      <c r="B126" s="12">
        <v>5.05</v>
      </c>
      <c r="C126" s="12">
        <f t="shared" si="8"/>
        <v>0.6670788255446165</v>
      </c>
      <c r="D126" s="12">
        <f t="shared" si="9"/>
        <v>0.004692286838294998</v>
      </c>
      <c r="E126" s="12"/>
      <c r="F126" s="12">
        <v>5.05</v>
      </c>
      <c r="G126" s="12">
        <f t="shared" si="10"/>
        <v>-1.950413162964727</v>
      </c>
      <c r="H126" s="12"/>
      <c r="I126" s="12">
        <v>50.5</v>
      </c>
      <c r="J126" s="12">
        <f t="shared" si="11"/>
        <v>-100</v>
      </c>
      <c r="K126" s="12">
        <f t="shared" si="12"/>
        <v>73.36262963557577</v>
      </c>
      <c r="L126" s="12">
        <f t="shared" si="13"/>
        <v>-100</v>
      </c>
      <c r="M126" s="12">
        <f t="shared" si="14"/>
        <v>73.36262963557577</v>
      </c>
      <c r="N126" s="12"/>
      <c r="O126" s="12">
        <f t="shared" si="15"/>
        <v>75</v>
      </c>
    </row>
    <row r="127" spans="2:15" ht="12.75">
      <c r="B127" s="12">
        <v>5.1</v>
      </c>
      <c r="C127" s="12">
        <f t="shared" si="8"/>
        <v>0.6654377827941901</v>
      </c>
      <c r="D127" s="12">
        <f t="shared" si="9"/>
        <v>0.004510963994270091</v>
      </c>
      <c r="E127" s="12"/>
      <c r="F127" s="12">
        <v>5.1</v>
      </c>
      <c r="G127" s="12">
        <f t="shared" si="10"/>
        <v>-1.984884118005237</v>
      </c>
      <c r="H127" s="12"/>
      <c r="I127" s="12">
        <v>51</v>
      </c>
      <c r="J127" s="12">
        <f t="shared" si="11"/>
        <v>-100</v>
      </c>
      <c r="K127" s="12">
        <f t="shared" si="12"/>
        <v>73.44880702317704</v>
      </c>
      <c r="L127" s="12">
        <f t="shared" si="13"/>
        <v>-100</v>
      </c>
      <c r="M127" s="12">
        <f t="shared" si="14"/>
        <v>73.44880702317704</v>
      </c>
      <c r="N127" s="12"/>
      <c r="O127" s="12">
        <f t="shared" si="15"/>
        <v>75</v>
      </c>
    </row>
    <row r="128" spans="2:15" ht="12.75">
      <c r="B128" s="12">
        <v>5.15</v>
      </c>
      <c r="C128" s="12">
        <f t="shared" si="8"/>
        <v>0.6638167286527448</v>
      </c>
      <c r="D128" s="12">
        <f t="shared" si="9"/>
        <v>0.004338315663650823</v>
      </c>
      <c r="E128" s="12"/>
      <c r="F128" s="12">
        <v>5.15</v>
      </c>
      <c r="G128" s="12">
        <f t="shared" si="10"/>
        <v>-2.0193550730457472</v>
      </c>
      <c r="H128" s="12"/>
      <c r="I128" s="12">
        <v>51.5</v>
      </c>
      <c r="J128" s="12">
        <f t="shared" si="11"/>
        <v>-100</v>
      </c>
      <c r="K128" s="12">
        <f t="shared" si="12"/>
        <v>73.53498441077832</v>
      </c>
      <c r="L128" s="12">
        <f t="shared" si="13"/>
        <v>-100</v>
      </c>
      <c r="M128" s="12">
        <f t="shared" si="14"/>
        <v>73.53498441077832</v>
      </c>
      <c r="N128" s="12"/>
      <c r="O128" s="12">
        <f t="shared" si="15"/>
        <v>75</v>
      </c>
    </row>
    <row r="129" spans="2:15" ht="12.75">
      <c r="B129" s="12">
        <v>5.2</v>
      </c>
      <c r="C129" s="12">
        <f t="shared" si="8"/>
        <v>0.6622152291011698</v>
      </c>
      <c r="D129" s="12">
        <f t="shared" si="9"/>
        <v>0.004173848589012331</v>
      </c>
      <c r="E129" s="12"/>
      <c r="F129" s="12">
        <v>5.2</v>
      </c>
      <c r="G129" s="12">
        <f t="shared" si="10"/>
        <v>-2.0538260280862577</v>
      </c>
      <c r="H129" s="12"/>
      <c r="I129" s="12">
        <v>52</v>
      </c>
      <c r="J129" s="12">
        <f t="shared" si="11"/>
        <v>-100</v>
      </c>
      <c r="K129" s="12">
        <f t="shared" si="12"/>
        <v>73.62116179837959</v>
      </c>
      <c r="L129" s="12">
        <f t="shared" si="13"/>
        <v>-100</v>
      </c>
      <c r="M129" s="12">
        <f t="shared" si="14"/>
        <v>73.62116179837959</v>
      </c>
      <c r="N129" s="12"/>
      <c r="O129" s="12">
        <f t="shared" si="15"/>
        <v>75</v>
      </c>
    </row>
    <row r="130" spans="2:15" ht="12.75">
      <c r="B130" s="12">
        <v>5.25</v>
      </c>
      <c r="C130" s="12">
        <f t="shared" si="8"/>
        <v>0.6606328636027615</v>
      </c>
      <c r="D130" s="12">
        <f t="shared" si="9"/>
        <v>0.004017101927694729</v>
      </c>
      <c r="E130" s="12"/>
      <c r="F130" s="12">
        <v>5.25</v>
      </c>
      <c r="G130" s="12">
        <f t="shared" si="10"/>
        <v>-2.0882969831267673</v>
      </c>
      <c r="H130" s="12"/>
      <c r="I130" s="12">
        <v>52.5</v>
      </c>
      <c r="J130" s="12">
        <f t="shared" si="11"/>
        <v>-100</v>
      </c>
      <c r="K130" s="12">
        <f t="shared" si="12"/>
        <v>73.70733918598087</v>
      </c>
      <c r="L130" s="12">
        <f t="shared" si="13"/>
        <v>-100</v>
      </c>
      <c r="M130" s="12">
        <f t="shared" si="14"/>
        <v>73.70733918598087</v>
      </c>
      <c r="N130" s="12"/>
      <c r="O130" s="12">
        <f t="shared" si="15"/>
        <v>75</v>
      </c>
    </row>
    <row r="131" spans="2:15" ht="12.75">
      <c r="B131" s="12">
        <v>5.3</v>
      </c>
      <c r="C131" s="12">
        <f t="shared" si="8"/>
        <v>0.6590692245607205</v>
      </c>
      <c r="D131" s="12">
        <f t="shared" si="9"/>
        <v>0.003867644840029397</v>
      </c>
      <c r="E131" s="12"/>
      <c r="F131" s="12">
        <v>5.3</v>
      </c>
      <c r="G131" s="12">
        <f t="shared" si="10"/>
        <v>-2.1227679381672777</v>
      </c>
      <c r="H131" s="12"/>
      <c r="I131" s="12">
        <v>53</v>
      </c>
      <c r="J131" s="12">
        <f t="shared" si="11"/>
        <v>-100</v>
      </c>
      <c r="K131" s="12">
        <f t="shared" si="12"/>
        <v>73.79351657358214</v>
      </c>
      <c r="L131" s="12">
        <f t="shared" si="13"/>
        <v>-100</v>
      </c>
      <c r="M131" s="12">
        <f t="shared" si="14"/>
        <v>73.79351657358214</v>
      </c>
      <c r="N131" s="12"/>
      <c r="O131" s="12">
        <f t="shared" si="15"/>
        <v>75</v>
      </c>
    </row>
    <row r="132" spans="2:15" ht="12.75">
      <c r="B132" s="12">
        <v>5.35</v>
      </c>
      <c r="C132" s="12">
        <f t="shared" si="8"/>
        <v>0.6575239168023601</v>
      </c>
      <c r="D132" s="12">
        <f t="shared" si="9"/>
        <v>0.0037250742775758057</v>
      </c>
      <c r="E132" s="12"/>
      <c r="F132" s="12">
        <v>5.35</v>
      </c>
      <c r="G132" s="12">
        <f t="shared" si="10"/>
        <v>-2.1572388932077873</v>
      </c>
      <c r="H132" s="12"/>
      <c r="I132" s="12">
        <v>53.5</v>
      </c>
      <c r="J132" s="12">
        <f t="shared" si="11"/>
        <v>-100</v>
      </c>
      <c r="K132" s="12">
        <f t="shared" si="12"/>
        <v>73.87969396118342</v>
      </c>
      <c r="L132" s="12">
        <f t="shared" si="13"/>
        <v>-100</v>
      </c>
      <c r="M132" s="12">
        <f t="shared" si="14"/>
        <v>73.87969396118342</v>
      </c>
      <c r="N132" s="12"/>
      <c r="O132" s="12">
        <f t="shared" si="15"/>
        <v>75</v>
      </c>
    </row>
    <row r="133" spans="2:15" ht="12.75">
      <c r="B133" s="12">
        <v>5.4</v>
      </c>
      <c r="C133" s="12">
        <f t="shared" si="8"/>
        <v>0.6559965570884768</v>
      </c>
      <c r="D133" s="12">
        <f t="shared" si="9"/>
        <v>0.0035890129531076786</v>
      </c>
      <c r="E133" s="12"/>
      <c r="F133" s="12">
        <v>5.4</v>
      </c>
      <c r="G133" s="12">
        <f t="shared" si="10"/>
        <v>-2.1917098482482986</v>
      </c>
      <c r="H133" s="12"/>
      <c r="I133" s="12">
        <v>54</v>
      </c>
      <c r="J133" s="12">
        <f t="shared" si="11"/>
        <v>-100</v>
      </c>
      <c r="K133" s="12">
        <f t="shared" si="12"/>
        <v>73.9658713487847</v>
      </c>
      <c r="L133" s="12">
        <f t="shared" si="13"/>
        <v>-100</v>
      </c>
      <c r="M133" s="12">
        <f t="shared" si="14"/>
        <v>73.9658713487847</v>
      </c>
      <c r="N133" s="12"/>
      <c r="O133" s="12">
        <f t="shared" si="15"/>
        <v>75</v>
      </c>
    </row>
    <row r="134" spans="2:15" ht="12.75">
      <c r="B134" s="12">
        <v>5.45</v>
      </c>
      <c r="C134" s="12">
        <f t="shared" si="8"/>
        <v>0.6544867736464347</v>
      </c>
      <c r="D134" s="12">
        <f t="shared" si="9"/>
        <v>0.003459107475904278</v>
      </c>
      <c r="E134" s="12"/>
      <c r="F134" s="12">
        <v>5.45</v>
      </c>
      <c r="G134" s="12">
        <f t="shared" si="10"/>
        <v>-2.226180803288808</v>
      </c>
      <c r="H134" s="12"/>
      <c r="I134" s="12">
        <v>54.5</v>
      </c>
      <c r="J134" s="12">
        <f t="shared" si="11"/>
        <v>-100</v>
      </c>
      <c r="K134" s="12">
        <f t="shared" si="12"/>
        <v>74.05204873638597</v>
      </c>
      <c r="L134" s="12">
        <f t="shared" si="13"/>
        <v>-100</v>
      </c>
      <c r="M134" s="12">
        <f t="shared" si="14"/>
        <v>74.05204873638597</v>
      </c>
      <c r="N134" s="12"/>
      <c r="O134" s="12">
        <f t="shared" si="15"/>
        <v>75</v>
      </c>
    </row>
    <row r="135" spans="2:15" ht="12.75">
      <c r="B135" s="12">
        <v>5.5</v>
      </c>
      <c r="C135" s="12">
        <f t="shared" si="8"/>
        <v>0.6529942057256105</v>
      </c>
      <c r="D135" s="12">
        <f t="shared" si="9"/>
        <v>0.0033350266375247596</v>
      </c>
      <c r="E135" s="12"/>
      <c r="F135" s="12">
        <v>5.5</v>
      </c>
      <c r="G135" s="12">
        <f t="shared" si="10"/>
        <v>-2.2606517583293186</v>
      </c>
      <c r="H135" s="12"/>
      <c r="I135" s="12">
        <v>55</v>
      </c>
      <c r="J135" s="12">
        <f t="shared" si="11"/>
        <v>-100</v>
      </c>
      <c r="K135" s="12">
        <f t="shared" si="12"/>
        <v>74.13822612398725</v>
      </c>
      <c r="L135" s="12">
        <f t="shared" si="13"/>
        <v>-100</v>
      </c>
      <c r="M135" s="12">
        <f t="shared" si="14"/>
        <v>74.13822612398725</v>
      </c>
      <c r="N135" s="12"/>
      <c r="O135" s="12">
        <f t="shared" si="15"/>
        <v>75</v>
      </c>
    </row>
    <row r="136" spans="2:15" ht="12.75">
      <c r="B136" s="12">
        <v>5.55</v>
      </c>
      <c r="C136" s="12">
        <f t="shared" si="8"/>
        <v>0.6515185031739382</v>
      </c>
      <c r="D136" s="12">
        <f t="shared" si="9"/>
        <v>0.0032164598346923856</v>
      </c>
      <c r="E136" s="12"/>
      <c r="F136" s="12">
        <v>5.55</v>
      </c>
      <c r="G136" s="12">
        <f t="shared" si="10"/>
        <v>-2.295122713369828</v>
      </c>
      <c r="H136" s="12"/>
      <c r="I136" s="12">
        <v>55.5</v>
      </c>
      <c r="J136" s="12">
        <f t="shared" si="11"/>
        <v>-100</v>
      </c>
      <c r="K136" s="12">
        <f t="shared" si="12"/>
        <v>74.22440351158852</v>
      </c>
      <c r="L136" s="12">
        <f t="shared" si="13"/>
        <v>-100</v>
      </c>
      <c r="M136" s="12">
        <f t="shared" si="14"/>
        <v>74.22440351158852</v>
      </c>
      <c r="N136" s="12"/>
      <c r="O136" s="12">
        <f t="shared" si="15"/>
        <v>75</v>
      </c>
    </row>
    <row r="137" spans="2:15" ht="12.75">
      <c r="B137" s="12">
        <v>5.6</v>
      </c>
      <c r="C137" s="12">
        <f t="shared" si="8"/>
        <v>0.6500593260343692</v>
      </c>
      <c r="D137" s="12">
        <f t="shared" si="9"/>
        <v>0.0031031156172110883</v>
      </c>
      <c r="E137" s="12"/>
      <c r="F137" s="12">
        <v>5.6</v>
      </c>
      <c r="G137" s="12">
        <f t="shared" si="10"/>
        <v>-2.3295936684103387</v>
      </c>
      <c r="H137" s="12"/>
      <c r="I137" s="12">
        <v>56</v>
      </c>
      <c r="J137" s="12">
        <f t="shared" si="11"/>
        <v>-100</v>
      </c>
      <c r="K137" s="12">
        <f t="shared" si="12"/>
        <v>74.3105808991898</v>
      </c>
      <c r="L137" s="12">
        <f t="shared" si="13"/>
        <v>-100</v>
      </c>
      <c r="M137" s="12">
        <f t="shared" si="14"/>
        <v>74.3105808991898</v>
      </c>
      <c r="N137" s="12"/>
      <c r="O137" s="12">
        <f t="shared" si="15"/>
        <v>75</v>
      </c>
    </row>
    <row r="138" spans="2:15" ht="12.75">
      <c r="B138" s="12">
        <v>5.65</v>
      </c>
      <c r="C138" s="12">
        <f t="shared" si="8"/>
        <v>0.6486163441601447</v>
      </c>
      <c r="D138" s="12">
        <f t="shared" si="9"/>
        <v>0.002994720349996951</v>
      </c>
      <c r="E138" s="12"/>
      <c r="F138" s="12">
        <v>5.65</v>
      </c>
      <c r="G138" s="12">
        <f t="shared" si="10"/>
        <v>-2.364064623450849</v>
      </c>
      <c r="H138" s="12"/>
      <c r="I138" s="12">
        <v>56.5</v>
      </c>
      <c r="J138" s="12">
        <f t="shared" si="11"/>
        <v>-100</v>
      </c>
      <c r="K138" s="12">
        <f t="shared" si="12"/>
        <v>74.39675828679107</v>
      </c>
      <c r="L138" s="12">
        <f t="shared" si="13"/>
        <v>-100</v>
      </c>
      <c r="M138" s="12">
        <f t="shared" si="14"/>
        <v>74.39675828679107</v>
      </c>
      <c r="N138" s="12"/>
      <c r="O138" s="12">
        <f t="shared" si="15"/>
        <v>75</v>
      </c>
    </row>
    <row r="139" spans="2:15" ht="12.75">
      <c r="B139" s="12">
        <v>5.7</v>
      </c>
      <c r="C139" s="12">
        <f t="shared" si="8"/>
        <v>0.6471892368478446</v>
      </c>
      <c r="D139" s="12">
        <f t="shared" si="9"/>
        <v>0.002891016979346628</v>
      </c>
      <c r="E139" s="12"/>
      <c r="F139" s="12">
        <v>5.7</v>
      </c>
      <c r="G139" s="12">
        <f t="shared" si="10"/>
        <v>-2.3985355784913587</v>
      </c>
      <c r="H139" s="12"/>
      <c r="I139" s="12">
        <v>57</v>
      </c>
      <c r="J139" s="12">
        <f t="shared" si="11"/>
        <v>-100</v>
      </c>
      <c r="K139" s="12">
        <f t="shared" si="12"/>
        <v>74.48293567439235</v>
      </c>
      <c r="L139" s="12">
        <f t="shared" si="13"/>
        <v>-100</v>
      </c>
      <c r="M139" s="12">
        <f t="shared" si="14"/>
        <v>74.48293567439235</v>
      </c>
      <c r="N139" s="12"/>
      <c r="O139" s="12">
        <f t="shared" si="15"/>
        <v>75</v>
      </c>
    </row>
    <row r="140" spans="2:15" ht="12.75">
      <c r="B140" s="12">
        <v>5.75</v>
      </c>
      <c r="C140" s="12">
        <f t="shared" si="8"/>
        <v>0.645777692487244</v>
      </c>
      <c r="D140" s="12">
        <f t="shared" si="9"/>
        <v>0.0027917638944972333</v>
      </c>
      <c r="E140" s="12"/>
      <c r="F140" s="12">
        <v>5.75</v>
      </c>
      <c r="G140" s="12">
        <f t="shared" si="10"/>
        <v>-2.433006533531869</v>
      </c>
      <c r="H140" s="12"/>
      <c r="I140" s="12">
        <v>57.5</v>
      </c>
      <c r="J140" s="12">
        <f t="shared" si="11"/>
        <v>-100</v>
      </c>
      <c r="K140" s="12">
        <f t="shared" si="12"/>
        <v>74.56911306199362</v>
      </c>
      <c r="L140" s="12">
        <f t="shared" si="13"/>
        <v>-100</v>
      </c>
      <c r="M140" s="12">
        <f t="shared" si="14"/>
        <v>74.56911306199362</v>
      </c>
      <c r="N140" s="12"/>
      <c r="O140" s="12">
        <f t="shared" si="15"/>
        <v>75</v>
      </c>
    </row>
    <row r="141" spans="2:15" ht="12.75">
      <c r="B141" s="12">
        <v>5.8</v>
      </c>
      <c r="C141" s="12">
        <f t="shared" si="8"/>
        <v>0.6443814082270685</v>
      </c>
      <c r="D141" s="12">
        <f t="shared" si="9"/>
        <v>0.002696733876369505</v>
      </c>
      <c r="E141" s="12"/>
      <c r="F141" s="12">
        <v>5.8</v>
      </c>
      <c r="G141" s="12">
        <f t="shared" si="10"/>
        <v>-2.4674774885723787</v>
      </c>
      <c r="H141" s="12"/>
      <c r="I141" s="12">
        <v>58</v>
      </c>
      <c r="J141" s="12">
        <f t="shared" si="11"/>
        <v>-100</v>
      </c>
      <c r="K141" s="12">
        <f t="shared" si="12"/>
        <v>74.6552904495949</v>
      </c>
      <c r="L141" s="12">
        <f t="shared" si="13"/>
        <v>-100</v>
      </c>
      <c r="M141" s="12">
        <f t="shared" si="14"/>
        <v>74.6552904495949</v>
      </c>
      <c r="N141" s="12"/>
      <c r="O141" s="12">
        <f t="shared" si="15"/>
        <v>75</v>
      </c>
    </row>
    <row r="142" spans="2:15" ht="12.75">
      <c r="B142" s="12">
        <v>5.85</v>
      </c>
      <c r="C142" s="12">
        <f t="shared" si="8"/>
        <v>0.6430000896557959</v>
      </c>
      <c r="D142" s="12">
        <f t="shared" si="9"/>
        <v>0.002605713126138475</v>
      </c>
      <c r="E142" s="12"/>
      <c r="F142" s="12">
        <v>5.85</v>
      </c>
      <c r="G142" s="12">
        <f t="shared" si="10"/>
        <v>-2.501948443612889</v>
      </c>
      <c r="H142" s="12"/>
      <c r="I142" s="12">
        <v>58.5</v>
      </c>
      <c r="J142" s="12">
        <f t="shared" si="11"/>
        <v>-100</v>
      </c>
      <c r="K142" s="12">
        <f t="shared" si="12"/>
        <v>74.74146783719617</v>
      </c>
      <c r="L142" s="12">
        <f t="shared" si="13"/>
        <v>-100</v>
      </c>
      <c r="M142" s="12">
        <f t="shared" si="14"/>
        <v>74.74146783719617</v>
      </c>
      <c r="N142" s="12"/>
      <c r="O142" s="12">
        <f t="shared" si="15"/>
        <v>75</v>
      </c>
    </row>
    <row r="143" spans="2:15" ht="12.75">
      <c r="B143" s="12">
        <v>5.9</v>
      </c>
      <c r="C143" s="12">
        <f t="shared" si="8"/>
        <v>0.6416334504967062</v>
      </c>
      <c r="D143" s="12">
        <f t="shared" si="9"/>
        <v>0.0025185003669528356</v>
      </c>
      <c r="E143" s="12"/>
      <c r="F143" s="12">
        <v>5.9</v>
      </c>
      <c r="G143" s="12">
        <f t="shared" si="10"/>
        <v>-2.5364193986533996</v>
      </c>
      <c r="H143" s="12"/>
      <c r="I143" s="12">
        <v>59</v>
      </c>
      <c r="J143" s="12">
        <f t="shared" si="11"/>
        <v>-100</v>
      </c>
      <c r="K143" s="12">
        <f t="shared" si="12"/>
        <v>74.82764522479745</v>
      </c>
      <c r="L143" s="12">
        <f t="shared" si="13"/>
        <v>-100</v>
      </c>
      <c r="M143" s="12">
        <f t="shared" si="14"/>
        <v>74.82764522479745</v>
      </c>
      <c r="N143" s="12"/>
      <c r="O143" s="12">
        <f t="shared" si="15"/>
        <v>75</v>
      </c>
    </row>
    <row r="144" spans="2:15" ht="12.75">
      <c r="B144" s="12">
        <v>5.95</v>
      </c>
      <c r="C144" s="12">
        <f t="shared" si="8"/>
        <v>0.6402812123164273</v>
      </c>
      <c r="D144" s="12">
        <f t="shared" si="9"/>
        <v>0.002434906012733873</v>
      </c>
      <c r="E144" s="12"/>
      <c r="F144" s="12">
        <v>5.95</v>
      </c>
      <c r="G144" s="12">
        <f t="shared" si="10"/>
        <v>-2.57089035369391</v>
      </c>
      <c r="H144" s="12"/>
      <c r="I144" s="12">
        <v>59.5</v>
      </c>
      <c r="J144" s="12">
        <f t="shared" si="11"/>
        <v>-100</v>
      </c>
      <c r="K144" s="12">
        <f t="shared" si="12"/>
        <v>74.91382261239872</v>
      </c>
      <c r="L144" s="12">
        <f t="shared" si="13"/>
        <v>-100</v>
      </c>
      <c r="M144" s="12">
        <f t="shared" si="14"/>
        <v>74.91382261239872</v>
      </c>
      <c r="N144" s="12"/>
      <c r="O144" s="12">
        <f t="shared" si="15"/>
        <v>75</v>
      </c>
    </row>
    <row r="145" spans="2:15" ht="12.75">
      <c r="B145" s="12">
        <v>6</v>
      </c>
      <c r="C145" s="12">
        <f t="shared" si="8"/>
        <v>0.6389431042462725</v>
      </c>
      <c r="D145" s="12">
        <f t="shared" si="9"/>
        <v>0.0023547513985339493</v>
      </c>
      <c r="E145" s="12"/>
      <c r="F145" s="12">
        <v>6</v>
      </c>
      <c r="G145" s="12">
        <f t="shared" si="10"/>
        <v>-2.6053613087344205</v>
      </c>
      <c r="H145" s="12"/>
      <c r="I145" s="12">
        <v>60</v>
      </c>
      <c r="J145" s="12">
        <f t="shared" si="11"/>
        <v>-100</v>
      </c>
      <c r="K145" s="12">
        <f t="shared" si="12"/>
        <v>75</v>
      </c>
      <c r="L145" s="12">
        <f t="shared" si="13"/>
        <v>-100</v>
      </c>
      <c r="M145" s="12">
        <f t="shared" si="14"/>
        <v>75</v>
      </c>
      <c r="N145" s="12"/>
      <c r="O145" s="12">
        <f t="shared" si="15"/>
        <v>-100</v>
      </c>
    </row>
    <row r="146" spans="2:15" ht="12.75">
      <c r="B146" s="12">
        <v>6.05</v>
      </c>
      <c r="C146" s="12">
        <f t="shared" si="8"/>
        <v>0.6376188627157064</v>
      </c>
      <c r="D146" s="12">
        <f t="shared" si="9"/>
        <v>0.002277868067430338</v>
      </c>
      <c r="E146" s="12"/>
      <c r="F146" s="12">
        <v>6.05</v>
      </c>
      <c r="G146" s="12">
        <f t="shared" si="10"/>
        <v>-2.63983226377493</v>
      </c>
      <c r="H146" s="12"/>
      <c r="I146" s="12">
        <v>60.5</v>
      </c>
      <c r="J146" s="12">
        <f t="shared" si="11"/>
        <v>-100</v>
      </c>
      <c r="K146" s="12">
        <f t="shared" si="12"/>
        <v>-100</v>
      </c>
      <c r="L146" s="12">
        <f t="shared" si="13"/>
        <v>-100</v>
      </c>
      <c r="M146" s="12">
        <f t="shared" si="14"/>
        <v>-100</v>
      </c>
      <c r="N146" s="12"/>
      <c r="O146" s="12">
        <f t="shared" si="15"/>
        <v>-100</v>
      </c>
    </row>
    <row r="147" spans="2:15" ht="12.75">
      <c r="B147" s="12">
        <v>6.1</v>
      </c>
      <c r="C147" s="12">
        <f t="shared" si="8"/>
        <v>0.6363082311973168</v>
      </c>
      <c r="D147" s="12">
        <f t="shared" si="9"/>
        <v>0.002204097109377464</v>
      </c>
      <c r="E147" s="12"/>
      <c r="F147" s="12">
        <v>6.1</v>
      </c>
      <c r="G147" s="12">
        <f t="shared" si="10"/>
        <v>-2.6743032188154405</v>
      </c>
      <c r="H147" s="12"/>
      <c r="I147" s="12">
        <v>61</v>
      </c>
      <c r="J147" s="12">
        <f t="shared" si="11"/>
        <v>-100</v>
      </c>
      <c r="K147" s="12">
        <f t="shared" si="12"/>
        <v>-100</v>
      </c>
      <c r="L147" s="12">
        <f t="shared" si="13"/>
        <v>-100</v>
      </c>
      <c r="M147" s="12">
        <f t="shared" si="14"/>
        <v>-100</v>
      </c>
      <c r="N147" s="12"/>
      <c r="O147" s="12">
        <f t="shared" si="15"/>
        <v>-100</v>
      </c>
    </row>
    <row r="148" spans="2:15" ht="12.75">
      <c r="B148" s="12">
        <v>6.15</v>
      </c>
      <c r="C148" s="12">
        <f t="shared" si="8"/>
        <v>0.6350109599627048</v>
      </c>
      <c r="D148" s="12">
        <f t="shared" si="9"/>
        <v>0.002133288547844953</v>
      </c>
      <c r="E148" s="12"/>
      <c r="F148" s="12">
        <v>6.15</v>
      </c>
      <c r="G148" s="12">
        <f t="shared" si="10"/>
        <v>-2.708774173855951</v>
      </c>
      <c r="H148" s="12"/>
      <c r="I148" s="12">
        <v>61.5</v>
      </c>
      <c r="J148" s="12">
        <f t="shared" si="11"/>
        <v>-100</v>
      </c>
      <c r="K148" s="12">
        <f t="shared" si="12"/>
        <v>-100</v>
      </c>
      <c r="L148" s="12">
        <f t="shared" si="13"/>
        <v>-100</v>
      </c>
      <c r="M148" s="12">
        <f t="shared" si="14"/>
        <v>-100</v>
      </c>
      <c r="N148" s="12"/>
      <c r="O148" s="12">
        <f t="shared" si="15"/>
        <v>-100</v>
      </c>
    </row>
    <row r="149" spans="2:15" ht="12.75">
      <c r="B149" s="12">
        <v>6.2</v>
      </c>
      <c r="C149" s="12">
        <f t="shared" si="8"/>
        <v>0.6337268058487423</v>
      </c>
      <c r="D149" s="12">
        <f t="shared" si="9"/>
        <v>0.0020653007704345633</v>
      </c>
      <c r="E149" s="12"/>
      <c r="F149" s="12">
        <v>6.2</v>
      </c>
      <c r="G149" s="12">
        <f t="shared" si="10"/>
        <v>-2.7432451288964605</v>
      </c>
      <c r="H149" s="12"/>
      <c r="I149" s="12">
        <v>62</v>
      </c>
      <c r="J149" s="12">
        <f t="shared" si="11"/>
        <v>-100</v>
      </c>
      <c r="K149" s="12">
        <f t="shared" si="12"/>
        <v>-100</v>
      </c>
      <c r="L149" s="12">
        <f t="shared" si="13"/>
        <v>-100</v>
      </c>
      <c r="M149" s="12">
        <f t="shared" si="14"/>
        <v>-100</v>
      </c>
      <c r="N149" s="12"/>
      <c r="O149" s="12">
        <f t="shared" si="15"/>
        <v>-100</v>
      </c>
    </row>
    <row r="150" spans="2:15" ht="12.75">
      <c r="B150" s="12">
        <v>6.25</v>
      </c>
      <c r="C150" s="12">
        <f t="shared" si="8"/>
        <v>0.632455532033676</v>
      </c>
      <c r="D150" s="12">
        <f t="shared" si="9"/>
        <v>0.0019999999999999996</v>
      </c>
      <c r="E150" s="12"/>
      <c r="F150" s="12">
        <v>6.25</v>
      </c>
      <c r="G150" s="12">
        <f t="shared" si="10"/>
        <v>-2.777716083936971</v>
      </c>
      <c r="H150" s="12"/>
      <c r="I150" s="12">
        <v>62.5</v>
      </c>
      <c r="J150" s="12">
        <f t="shared" si="11"/>
        <v>-100</v>
      </c>
      <c r="K150" s="12">
        <f t="shared" si="12"/>
        <v>-100</v>
      </c>
      <c r="L150" s="12">
        <f t="shared" si="13"/>
        <v>-100</v>
      </c>
      <c r="M150" s="12">
        <f t="shared" si="14"/>
        <v>-100</v>
      </c>
      <c r="N150" s="12"/>
      <c r="O150" s="12">
        <f t="shared" si="15"/>
        <v>-100</v>
      </c>
    </row>
    <row r="151" spans="2:15" ht="12.75">
      <c r="B151" s="12">
        <v>6.3</v>
      </c>
      <c r="C151" s="12">
        <f t="shared" si="8"/>
        <v>0.631196907822589</v>
      </c>
      <c r="D151" s="12">
        <f t="shared" si="9"/>
        <v>0.0019372598030935279</v>
      </c>
      <c r="E151" s="12"/>
      <c r="F151" s="12">
        <v>6.3</v>
      </c>
      <c r="G151" s="12">
        <f t="shared" si="10"/>
        <v>-2.8121870389774806</v>
      </c>
      <c r="H151" s="12"/>
      <c r="I151" s="12">
        <v>63</v>
      </c>
      <c r="J151" s="12">
        <f t="shared" si="11"/>
        <v>-100</v>
      </c>
      <c r="K151" s="12">
        <f t="shared" si="12"/>
        <v>-100</v>
      </c>
      <c r="L151" s="12">
        <f t="shared" si="13"/>
        <v>-100</v>
      </c>
      <c r="M151" s="12">
        <f t="shared" si="14"/>
        <v>-100</v>
      </c>
      <c r="N151" s="12"/>
      <c r="O151" s="12">
        <f t="shared" si="15"/>
        <v>-100</v>
      </c>
    </row>
    <row r="152" spans="2:15" ht="12.75">
      <c r="B152" s="12">
        <v>6.35</v>
      </c>
      <c r="C152" s="12">
        <f t="shared" si="8"/>
        <v>0.6299507084417579</v>
      </c>
      <c r="D152" s="12">
        <f t="shared" si="9"/>
        <v>0.001876960632835023</v>
      </c>
      <c r="E152" s="12"/>
      <c r="F152" s="12">
        <v>6.35</v>
      </c>
      <c r="G152" s="12">
        <f t="shared" si="10"/>
        <v>-2.846657994017991</v>
      </c>
      <c r="H152" s="12"/>
      <c r="I152" s="12">
        <v>63.5</v>
      </c>
      <c r="J152" s="12">
        <f t="shared" si="11"/>
        <v>-100</v>
      </c>
      <c r="K152" s="12">
        <f t="shared" si="12"/>
        <v>-100</v>
      </c>
      <c r="L152" s="12">
        <f t="shared" si="13"/>
        <v>-100</v>
      </c>
      <c r="M152" s="12">
        <f t="shared" si="14"/>
        <v>-100</v>
      </c>
      <c r="N152" s="12"/>
      <c r="O152" s="12">
        <f t="shared" si="15"/>
        <v>-100</v>
      </c>
    </row>
    <row r="153" spans="2:15" ht="12.75">
      <c r="B153" s="12">
        <v>6.4</v>
      </c>
      <c r="C153" s="12">
        <f aca="true" t="shared" si="16" ref="C153:C216">(1/$D$7*B153^($D$13-1))^(1/$D$13)</f>
        <v>0.6287167148414677</v>
      </c>
      <c r="D153" s="12">
        <f aca="true" t="shared" si="17" ref="D153:D216">(1/$D$8*B153^($D$14-1))^(1/$D$14)</f>
        <v>0.001818989403545855</v>
      </c>
      <c r="E153" s="12"/>
      <c r="F153" s="12">
        <v>6.4</v>
      </c>
      <c r="G153" s="12">
        <f aca="true" t="shared" si="18" ref="G153:G216">1/$H$8-$H$7/$H$8*B153</f>
        <v>-2.8811289490585015</v>
      </c>
      <c r="H153" s="12"/>
      <c r="I153" s="12">
        <v>64</v>
      </c>
      <c r="J153" s="12">
        <f aca="true" t="shared" si="19" ref="J153:J216">IF(I153&gt;(H$10*H$18),-100,I153*H$11/H$10)</f>
        <v>-100</v>
      </c>
      <c r="K153" s="12">
        <f aca="true" t="shared" si="20" ref="K153:K216">IF(OR(I153&lt;(D$10-H$14*H$19),I153&gt;D$10),-100,H$15/H$14*(I153-D$10)+D$11)</f>
        <v>-100</v>
      </c>
      <c r="L153" s="12">
        <f aca="true" t="shared" si="21" ref="L153:L216">IF(OR(I153&gt;D$10,J153&gt;D$11,J153&lt;0),-100,J153)</f>
        <v>-100</v>
      </c>
      <c r="M153" s="12">
        <f aca="true" t="shared" si="22" ref="M153:M216">IF(OR(J153&gt;D$10,K153&gt;D$11,K153&lt;0),-100,K153)</f>
        <v>-100</v>
      </c>
      <c r="N153" s="12"/>
      <c r="O153" s="12">
        <f aca="true" t="shared" si="23" ref="O153:O216">IF(I153&lt;D$10,D$11,-100)</f>
        <v>-100</v>
      </c>
    </row>
    <row r="154" spans="2:15" ht="12.75">
      <c r="B154" s="12">
        <v>6.45</v>
      </c>
      <c r="C154" s="12">
        <f t="shared" si="16"/>
        <v>0.6274947135068779</v>
      </c>
      <c r="D154" s="12">
        <f t="shared" si="17"/>
        <v>0.0017632390947138808</v>
      </c>
      <c r="E154" s="12"/>
      <c r="F154" s="12">
        <v>6.45</v>
      </c>
      <c r="G154" s="12">
        <f t="shared" si="18"/>
        <v>-2.915599904099012</v>
      </c>
      <c r="H154" s="12"/>
      <c r="I154" s="12">
        <v>64.5</v>
      </c>
      <c r="J154" s="12">
        <f t="shared" si="19"/>
        <v>-100</v>
      </c>
      <c r="K154" s="12">
        <f t="shared" si="20"/>
        <v>-100</v>
      </c>
      <c r="L154" s="12">
        <f t="shared" si="21"/>
        <v>-100</v>
      </c>
      <c r="M154" s="12">
        <f t="shared" si="22"/>
        <v>-100</v>
      </c>
      <c r="N154" s="12"/>
      <c r="O154" s="12">
        <f t="shared" si="23"/>
        <v>-100</v>
      </c>
    </row>
    <row r="155" spans="2:15" ht="12.75">
      <c r="B155" s="12">
        <v>6.5</v>
      </c>
      <c r="C155" s="12">
        <f t="shared" si="16"/>
        <v>0.6262844962765469</v>
      </c>
      <c r="D155" s="12">
        <f t="shared" si="17"/>
        <v>0.0017096083820594516</v>
      </c>
      <c r="E155" s="12"/>
      <c r="F155" s="12">
        <v>6.5</v>
      </c>
      <c r="G155" s="12">
        <f t="shared" si="18"/>
        <v>-2.9500708591395215</v>
      </c>
      <c r="H155" s="12"/>
      <c r="I155" s="12">
        <v>65</v>
      </c>
      <c r="J155" s="12">
        <f t="shared" si="19"/>
        <v>-100</v>
      </c>
      <c r="K155" s="12">
        <f t="shared" si="20"/>
        <v>-100</v>
      </c>
      <c r="L155" s="12">
        <f t="shared" si="21"/>
        <v>-100</v>
      </c>
      <c r="M155" s="12">
        <f t="shared" si="22"/>
        <v>-100</v>
      </c>
      <c r="N155" s="12"/>
      <c r="O155" s="12">
        <f t="shared" si="23"/>
        <v>-100</v>
      </c>
    </row>
    <row r="156" spans="2:15" ht="12.75">
      <c r="B156" s="12">
        <v>6.55</v>
      </c>
      <c r="C156" s="12">
        <f t="shared" si="16"/>
        <v>0.6250858601682506</v>
      </c>
      <c r="D156" s="12">
        <f t="shared" si="17"/>
        <v>0.0016580012936573921</v>
      </c>
      <c r="E156" s="12"/>
      <c r="F156" s="12">
        <v>6.55</v>
      </c>
      <c r="G156" s="12">
        <f t="shared" si="18"/>
        <v>-2.984541814180032</v>
      </c>
      <c r="H156" s="12"/>
      <c r="I156" s="12">
        <v>65.5</v>
      </c>
      <c r="J156" s="12">
        <f t="shared" si="19"/>
        <v>-100</v>
      </c>
      <c r="K156" s="12">
        <f t="shared" si="20"/>
        <v>-100</v>
      </c>
      <c r="L156" s="12">
        <f t="shared" si="21"/>
        <v>-100</v>
      </c>
      <c r="M156" s="12">
        <f t="shared" si="22"/>
        <v>-100</v>
      </c>
      <c r="N156" s="12"/>
      <c r="O156" s="12">
        <f t="shared" si="23"/>
        <v>-100</v>
      </c>
    </row>
    <row r="157" spans="2:15" ht="12.75">
      <c r="B157" s="12">
        <v>6.6</v>
      </c>
      <c r="C157" s="12">
        <f t="shared" si="16"/>
        <v>0.6238986072117501</v>
      </c>
      <c r="D157" s="12">
        <f t="shared" si="17"/>
        <v>0.001608326889238406</v>
      </c>
      <c r="E157" s="12"/>
      <c r="F157" s="12">
        <v>6.6</v>
      </c>
      <c r="G157" s="12">
        <f t="shared" si="18"/>
        <v>-3.0190127692205415</v>
      </c>
      <c r="H157" s="12"/>
      <c r="I157" s="12">
        <v>66</v>
      </c>
      <c r="J157" s="12">
        <f t="shared" si="19"/>
        <v>-100</v>
      </c>
      <c r="K157" s="12">
        <f t="shared" si="20"/>
        <v>-100</v>
      </c>
      <c r="L157" s="12">
        <f t="shared" si="21"/>
        <v>-100</v>
      </c>
      <c r="M157" s="12">
        <f t="shared" si="22"/>
        <v>-100</v>
      </c>
      <c r="N157" s="12"/>
      <c r="O157" s="12">
        <f t="shared" si="23"/>
        <v>-100</v>
      </c>
    </row>
    <row r="158" spans="2:15" ht="12.75">
      <c r="B158" s="12">
        <v>6.65</v>
      </c>
      <c r="C158" s="12">
        <f t="shared" si="16"/>
        <v>0.6227225442881771</v>
      </c>
      <c r="D158" s="12">
        <f t="shared" si="17"/>
        <v>0.0015604989609467842</v>
      </c>
      <c r="E158" s="12"/>
      <c r="F158" s="12">
        <v>6.65</v>
      </c>
      <c r="G158" s="12">
        <f t="shared" si="18"/>
        <v>-3.053483724261052</v>
      </c>
      <c r="H158" s="12"/>
      <c r="I158" s="12">
        <v>66.5</v>
      </c>
      <c r="J158" s="12">
        <f t="shared" si="19"/>
        <v>-100</v>
      </c>
      <c r="K158" s="12">
        <f t="shared" si="20"/>
        <v>-100</v>
      </c>
      <c r="L158" s="12">
        <f t="shared" si="21"/>
        <v>-100</v>
      </c>
      <c r="M158" s="12">
        <f t="shared" si="22"/>
        <v>-100</v>
      </c>
      <c r="N158" s="12"/>
      <c r="O158" s="12">
        <f t="shared" si="23"/>
        <v>-100</v>
      </c>
    </row>
    <row r="159" spans="2:15" ht="12.75">
      <c r="B159" s="12">
        <v>6.7</v>
      </c>
      <c r="C159" s="12">
        <f t="shared" si="16"/>
        <v>0.6215574829757324</v>
      </c>
      <c r="D159" s="12">
        <f t="shared" si="17"/>
        <v>0.0015144357539712036</v>
      </c>
      <c r="E159" s="12"/>
      <c r="F159" s="12">
        <v>6.7</v>
      </c>
      <c r="G159" s="12">
        <f t="shared" si="18"/>
        <v>-3.0879546793015624</v>
      </c>
      <c r="H159" s="12"/>
      <c r="I159" s="12">
        <v>67</v>
      </c>
      <c r="J159" s="12">
        <f t="shared" si="19"/>
        <v>-100</v>
      </c>
      <c r="K159" s="12">
        <f t="shared" si="20"/>
        <v>-100</v>
      </c>
      <c r="L159" s="12">
        <f t="shared" si="21"/>
        <v>-100</v>
      </c>
      <c r="M159" s="12">
        <f t="shared" si="22"/>
        <v>-100</v>
      </c>
      <c r="N159" s="12"/>
      <c r="O159" s="12">
        <f t="shared" si="23"/>
        <v>-100</v>
      </c>
    </row>
    <row r="160" spans="2:15" ht="12.75">
      <c r="B160" s="12">
        <v>6.75</v>
      </c>
      <c r="C160" s="12">
        <f t="shared" si="16"/>
        <v>0.6204032394013999</v>
      </c>
      <c r="D160" s="12">
        <f t="shared" si="17"/>
        <v>0.0014700597055929056</v>
      </c>
      <c r="E160" s="12"/>
      <c r="F160" s="12">
        <v>6.75</v>
      </c>
      <c r="G160" s="12">
        <f t="shared" si="18"/>
        <v>-3.122425634342072</v>
      </c>
      <c r="H160" s="12"/>
      <c r="I160" s="12">
        <v>67.5</v>
      </c>
      <c r="J160" s="12">
        <f t="shared" si="19"/>
        <v>-100</v>
      </c>
      <c r="K160" s="12">
        <f t="shared" si="20"/>
        <v>-100</v>
      </c>
      <c r="L160" s="12">
        <f t="shared" si="21"/>
        <v>-100</v>
      </c>
      <c r="M160" s="12">
        <f t="shared" si="22"/>
        <v>-100</v>
      </c>
      <c r="N160" s="12"/>
      <c r="O160" s="12">
        <f t="shared" si="23"/>
        <v>-100</v>
      </c>
    </row>
    <row r="161" spans="2:15" ht="12.75">
      <c r="B161" s="12">
        <v>6.8</v>
      </c>
      <c r="C161" s="12">
        <f t="shared" si="16"/>
        <v>0.6192596340984008</v>
      </c>
      <c r="D161" s="12">
        <f t="shared" si="17"/>
        <v>0.0014272972013120193</v>
      </c>
      <c r="E161" s="12"/>
      <c r="F161" s="12">
        <v>6.8</v>
      </c>
      <c r="G161" s="12">
        <f t="shared" si="18"/>
        <v>-3.1568965893825824</v>
      </c>
      <c r="H161" s="12"/>
      <c r="I161" s="12">
        <v>68</v>
      </c>
      <c r="J161" s="12">
        <f t="shared" si="19"/>
        <v>-100</v>
      </c>
      <c r="K161" s="12">
        <f t="shared" si="20"/>
        <v>-100</v>
      </c>
      <c r="L161" s="12">
        <f t="shared" si="21"/>
        <v>-100</v>
      </c>
      <c r="M161" s="12">
        <f t="shared" si="22"/>
        <v>-100</v>
      </c>
      <c r="N161" s="12"/>
      <c r="O161" s="12">
        <f t="shared" si="23"/>
        <v>-100</v>
      </c>
    </row>
    <row r="162" spans="2:15" ht="12.75">
      <c r="B162" s="12">
        <v>6.85</v>
      </c>
      <c r="C162" s="12">
        <f t="shared" si="16"/>
        <v>0.6181264918691279</v>
      </c>
      <c r="D162" s="12">
        <f t="shared" si="17"/>
        <v>0.0013860783468191522</v>
      </c>
      <c r="E162" s="12"/>
      <c r="F162" s="12">
        <v>6.85</v>
      </c>
      <c r="G162" s="12">
        <f t="shared" si="18"/>
        <v>-3.191367544423092</v>
      </c>
      <c r="H162" s="12"/>
      <c r="I162" s="12">
        <v>68.5</v>
      </c>
      <c r="J162" s="12">
        <f t="shared" si="19"/>
        <v>-100</v>
      </c>
      <c r="K162" s="12">
        <f t="shared" si="20"/>
        <v>-100</v>
      </c>
      <c r="L162" s="12">
        <f t="shared" si="21"/>
        <v>-100</v>
      </c>
      <c r="M162" s="12">
        <f t="shared" si="22"/>
        <v>-100</v>
      </c>
      <c r="N162" s="12"/>
      <c r="O162" s="12">
        <f t="shared" si="23"/>
        <v>-100</v>
      </c>
    </row>
    <row r="163" spans="2:15" ht="12.75">
      <c r="B163" s="12">
        <v>6.9</v>
      </c>
      <c r="C163" s="12">
        <f t="shared" si="16"/>
        <v>0.6170036416533055</v>
      </c>
      <c r="D163" s="12">
        <f t="shared" si="17"/>
        <v>0.0013463367546765188</v>
      </c>
      <c r="E163" s="12"/>
      <c r="F163" s="12">
        <v>6.9</v>
      </c>
      <c r="G163" s="12">
        <f t="shared" si="18"/>
        <v>-3.2258384994636033</v>
      </c>
      <c r="H163" s="12"/>
      <c r="I163" s="12">
        <v>69</v>
      </c>
      <c r="J163" s="12">
        <f t="shared" si="19"/>
        <v>-100</v>
      </c>
      <c r="K163" s="12">
        <f t="shared" si="20"/>
        <v>-100</v>
      </c>
      <c r="L163" s="12">
        <f t="shared" si="21"/>
        <v>-100</v>
      </c>
      <c r="M163" s="12">
        <f t="shared" si="22"/>
        <v>-100</v>
      </c>
      <c r="N163" s="12"/>
      <c r="O163" s="12">
        <f t="shared" si="23"/>
        <v>-100</v>
      </c>
    </row>
    <row r="164" spans="2:15" ht="12.75">
      <c r="B164" s="12">
        <v>6.95</v>
      </c>
      <c r="C164" s="12">
        <f t="shared" si="16"/>
        <v>0.6158909164011439</v>
      </c>
      <c r="D164" s="12">
        <f t="shared" si="17"/>
        <v>0.0013080093446618582</v>
      </c>
      <c r="E164" s="12"/>
      <c r="F164" s="12">
        <v>6.95</v>
      </c>
      <c r="G164" s="12">
        <f t="shared" si="18"/>
        <v>-3.260309454504113</v>
      </c>
      <c r="H164" s="12"/>
      <c r="I164" s="12">
        <v>69.5</v>
      </c>
      <c r="J164" s="12">
        <f t="shared" si="19"/>
        <v>-100</v>
      </c>
      <c r="K164" s="12">
        <f t="shared" si="20"/>
        <v>-100</v>
      </c>
      <c r="L164" s="12">
        <f t="shared" si="21"/>
        <v>-100</v>
      </c>
      <c r="M164" s="12">
        <f t="shared" si="22"/>
        <v>-100</v>
      </c>
      <c r="N164" s="12"/>
      <c r="O164" s="12">
        <f t="shared" si="23"/>
        <v>-100</v>
      </c>
    </row>
    <row r="165" spans="2:15" ht="12.75">
      <c r="B165" s="12">
        <v>7</v>
      </c>
      <c r="C165" s="12">
        <f t="shared" si="16"/>
        <v>0.6147881529512643</v>
      </c>
      <c r="D165" s="12">
        <f t="shared" si="17"/>
        <v>0.001271036156809663</v>
      </c>
      <c r="E165" s="12"/>
      <c r="F165" s="12">
        <v>7</v>
      </c>
      <c r="G165" s="12">
        <f t="shared" si="18"/>
        <v>-3.2947804095446234</v>
      </c>
      <c r="H165" s="12"/>
      <c r="I165" s="12">
        <v>70</v>
      </c>
      <c r="J165" s="12">
        <f t="shared" si="19"/>
        <v>-100</v>
      </c>
      <c r="K165" s="12">
        <f t="shared" si="20"/>
        <v>-100</v>
      </c>
      <c r="L165" s="12">
        <f t="shared" si="21"/>
        <v>-100</v>
      </c>
      <c r="M165" s="12">
        <f t="shared" si="22"/>
        <v>-100</v>
      </c>
      <c r="N165" s="12"/>
      <c r="O165" s="12">
        <f t="shared" si="23"/>
        <v>-100</v>
      </c>
    </row>
    <row r="166" spans="2:15" ht="12.75">
      <c r="B166" s="12">
        <v>7.05</v>
      </c>
      <c r="C166" s="12">
        <f t="shared" si="16"/>
        <v>0.6136951919131799</v>
      </c>
      <c r="D166" s="12">
        <f t="shared" si="17"/>
        <v>0.0012353601762588387</v>
      </c>
      <c r="E166" s="12"/>
      <c r="F166" s="12">
        <v>7.05</v>
      </c>
      <c r="G166" s="12">
        <f t="shared" si="18"/>
        <v>-3.329251364585133</v>
      </c>
      <c r="H166" s="12"/>
      <c r="I166" s="12">
        <v>70.5</v>
      </c>
      <c r="J166" s="12">
        <f t="shared" si="19"/>
        <v>-100</v>
      </c>
      <c r="K166" s="12">
        <f t="shared" si="20"/>
        <v>-100</v>
      </c>
      <c r="L166" s="12">
        <f t="shared" si="21"/>
        <v>-100</v>
      </c>
      <c r="M166" s="12">
        <f t="shared" si="22"/>
        <v>-100</v>
      </c>
      <c r="N166" s="12"/>
      <c r="O166" s="12">
        <f t="shared" si="23"/>
        <v>-100</v>
      </c>
    </row>
    <row r="167" spans="2:15" ht="12.75">
      <c r="B167" s="12">
        <v>7.1</v>
      </c>
      <c r="C167" s="12">
        <f t="shared" si="16"/>
        <v>0.6126118775541336</v>
      </c>
      <c r="D167" s="12">
        <f t="shared" si="17"/>
        <v>0.0012009271690841697</v>
      </c>
      <c r="E167" s="12"/>
      <c r="F167" s="12">
        <v>7.1</v>
      </c>
      <c r="G167" s="12">
        <f t="shared" si="18"/>
        <v>-3.3637223196256434</v>
      </c>
      <c r="H167" s="12"/>
      <c r="I167" s="12">
        <v>71</v>
      </c>
      <c r="J167" s="12">
        <f t="shared" si="19"/>
        <v>-100</v>
      </c>
      <c r="K167" s="12">
        <f t="shared" si="20"/>
        <v>-100</v>
      </c>
      <c r="L167" s="12">
        <f t="shared" si="21"/>
        <v>-100</v>
      </c>
      <c r="M167" s="12">
        <f t="shared" si="22"/>
        <v>-100</v>
      </c>
      <c r="N167" s="12"/>
      <c r="O167" s="12">
        <f t="shared" si="23"/>
        <v>-100</v>
      </c>
    </row>
    <row r="168" spans="2:15" ht="12.75">
      <c r="B168" s="12">
        <v>7.15</v>
      </c>
      <c r="C168" s="12">
        <f t="shared" si="16"/>
        <v>0.6115380576901024</v>
      </c>
      <c r="D168" s="12">
        <f t="shared" si="17"/>
        <v>0.0011676855283515124</v>
      </c>
      <c r="E168" s="12"/>
      <c r="F168" s="12">
        <v>7.15</v>
      </c>
      <c r="G168" s="12">
        <f t="shared" si="18"/>
        <v>-3.398193274666154</v>
      </c>
      <c r="H168" s="12"/>
      <c r="I168" s="12">
        <v>71.5</v>
      </c>
      <c r="J168" s="12">
        <f t="shared" si="19"/>
        <v>-100</v>
      </c>
      <c r="K168" s="12">
        <f t="shared" si="20"/>
        <v>-100</v>
      </c>
      <c r="L168" s="12">
        <f t="shared" si="21"/>
        <v>-100</v>
      </c>
      <c r="M168" s="12">
        <f t="shared" si="22"/>
        <v>-100</v>
      </c>
      <c r="N168" s="12"/>
      <c r="O168" s="12">
        <f t="shared" si="23"/>
        <v>-100</v>
      </c>
    </row>
    <row r="169" spans="2:15" ht="12.75">
      <c r="B169" s="12">
        <v>7.2</v>
      </c>
      <c r="C169" s="12">
        <f t="shared" si="16"/>
        <v>0.6104735835807844</v>
      </c>
      <c r="D169" s="12">
        <f t="shared" si="17"/>
        <v>0.0011355861296942279</v>
      </c>
      <c r="E169" s="12"/>
      <c r="F169" s="12">
        <v>7.2</v>
      </c>
      <c r="G169" s="12">
        <f t="shared" si="18"/>
        <v>-3.4326642297066643</v>
      </c>
      <c r="H169" s="12"/>
      <c r="I169" s="12">
        <v>72</v>
      </c>
      <c r="J169" s="12">
        <f t="shared" si="19"/>
        <v>-100</v>
      </c>
      <c r="K169" s="12">
        <f t="shared" si="20"/>
        <v>-100</v>
      </c>
      <c r="L169" s="12">
        <f t="shared" si="21"/>
        <v>-100</v>
      </c>
      <c r="M169" s="12">
        <f t="shared" si="22"/>
        <v>-100</v>
      </c>
      <c r="N169" s="12"/>
      <c r="O169" s="12">
        <f t="shared" si="23"/>
        <v>-100</v>
      </c>
    </row>
    <row r="170" spans="2:15" ht="12.75">
      <c r="B170" s="12">
        <v>7.25</v>
      </c>
      <c r="C170" s="12">
        <f t="shared" si="16"/>
        <v>0.6094183098284001</v>
      </c>
      <c r="D170" s="12">
        <f t="shared" si="17"/>
        <v>0.0011045821957609493</v>
      </c>
      <c r="E170" s="12"/>
      <c r="F170" s="12">
        <v>7.25</v>
      </c>
      <c r="G170" s="12">
        <f t="shared" si="18"/>
        <v>-3.467135184747174</v>
      </c>
      <c r="H170" s="12"/>
      <c r="I170" s="12">
        <v>72.5</v>
      </c>
      <c r="J170" s="12">
        <f t="shared" si="19"/>
        <v>-100</v>
      </c>
      <c r="K170" s="12">
        <f t="shared" si="20"/>
        <v>-100</v>
      </c>
      <c r="L170" s="12">
        <f t="shared" si="21"/>
        <v>-100</v>
      </c>
      <c r="M170" s="12">
        <f t="shared" si="22"/>
        <v>-100</v>
      </c>
      <c r="N170" s="12"/>
      <c r="O170" s="12">
        <f t="shared" si="23"/>
        <v>-100</v>
      </c>
    </row>
    <row r="171" spans="2:15" ht="12.75">
      <c r="B171" s="12">
        <v>7.3</v>
      </c>
      <c r="C171" s="12">
        <f t="shared" si="16"/>
        <v>0.6083720942801394</v>
      </c>
      <c r="D171" s="12">
        <f t="shared" si="17"/>
        <v>0.0010746291689333852</v>
      </c>
      <c r="E171" s="12"/>
      <c r="F171" s="12">
        <v>7.3</v>
      </c>
      <c r="G171" s="12">
        <f t="shared" si="18"/>
        <v>-3.5016061397876843</v>
      </c>
      <c r="H171" s="12"/>
      <c r="I171" s="12">
        <v>73</v>
      </c>
      <c r="J171" s="12">
        <f t="shared" si="19"/>
        <v>-100</v>
      </c>
      <c r="K171" s="12">
        <f t="shared" si="20"/>
        <v>-100</v>
      </c>
      <c r="L171" s="12">
        <f t="shared" si="21"/>
        <v>-100</v>
      </c>
      <c r="M171" s="12">
        <f t="shared" si="22"/>
        <v>-100</v>
      </c>
      <c r="N171" s="12"/>
      <c r="O171" s="12">
        <f t="shared" si="23"/>
        <v>-100</v>
      </c>
    </row>
    <row r="172" spans="2:15" ht="12.75">
      <c r="B172" s="12">
        <v>7.35</v>
      </c>
      <c r="C172" s="12">
        <f t="shared" si="16"/>
        <v>0.6073347979341038</v>
      </c>
      <c r="D172" s="12">
        <f t="shared" si="17"/>
        <v>0.001045684591757272</v>
      </c>
      <c r="E172" s="12"/>
      <c r="F172" s="12">
        <v>7.35</v>
      </c>
      <c r="G172" s="12">
        <f t="shared" si="18"/>
        <v>-3.536077094828194</v>
      </c>
      <c r="H172" s="12"/>
      <c r="I172" s="12">
        <v>73.5</v>
      </c>
      <c r="J172" s="12">
        <f t="shared" si="19"/>
        <v>-100</v>
      </c>
      <c r="K172" s="12">
        <f t="shared" si="20"/>
        <v>-100</v>
      </c>
      <c r="L172" s="12">
        <f t="shared" si="21"/>
        <v>-100</v>
      </c>
      <c r="M172" s="12">
        <f t="shared" si="22"/>
        <v>-100</v>
      </c>
      <c r="N172" s="12"/>
      <c r="O172" s="12">
        <f t="shared" si="23"/>
        <v>-100</v>
      </c>
    </row>
    <row r="173" spans="2:15" ht="12.75">
      <c r="B173" s="12">
        <v>7.4</v>
      </c>
      <c r="C173" s="12">
        <f t="shared" si="16"/>
        <v>0.6063062848485936</v>
      </c>
      <c r="D173" s="12">
        <f t="shared" si="17"/>
        <v>0.0010177079945706358</v>
      </c>
      <c r="E173" s="12"/>
      <c r="F173" s="12">
        <v>7.4</v>
      </c>
      <c r="G173" s="12">
        <f t="shared" si="18"/>
        <v>-3.5705480498687043</v>
      </c>
      <c r="H173" s="12"/>
      <c r="I173" s="12">
        <v>74</v>
      </c>
      <c r="J173" s="12">
        <f t="shared" si="19"/>
        <v>-100</v>
      </c>
      <c r="K173" s="12">
        <f t="shared" si="20"/>
        <v>-100</v>
      </c>
      <c r="L173" s="12">
        <f t="shared" si="21"/>
        <v>-100</v>
      </c>
      <c r="M173" s="12">
        <f t="shared" si="22"/>
        <v>-100</v>
      </c>
      <c r="N173" s="12"/>
      <c r="O173" s="12">
        <f t="shared" si="23"/>
        <v>-100</v>
      </c>
    </row>
    <row r="174" spans="2:15" ht="12.75">
      <c r="B174" s="12">
        <v>7.45</v>
      </c>
      <c r="C174" s="12">
        <f t="shared" si="16"/>
        <v>0.605286422054597</v>
      </c>
      <c r="D174" s="12">
        <f t="shared" si="17"/>
        <v>0.0009906607898512079</v>
      </c>
      <c r="E174" s="12"/>
      <c r="F174" s="12">
        <v>7.45</v>
      </c>
      <c r="G174" s="12">
        <f t="shared" si="18"/>
        <v>-3.605019004909215</v>
      </c>
      <c r="H174" s="12"/>
      <c r="I174" s="12">
        <v>74.5</v>
      </c>
      <c r="J174" s="12">
        <f t="shared" si="19"/>
        <v>-100</v>
      </c>
      <c r="K174" s="12">
        <f t="shared" si="20"/>
        <v>-100</v>
      </c>
      <c r="L174" s="12">
        <f t="shared" si="21"/>
        <v>-100</v>
      </c>
      <c r="M174" s="12">
        <f t="shared" si="22"/>
        <v>-100</v>
      </c>
      <c r="N174" s="12"/>
      <c r="O174" s="12">
        <f t="shared" si="23"/>
        <v>-100</v>
      </c>
    </row>
    <row r="175" spans="2:15" ht="12.75">
      <c r="B175" s="12">
        <v>7.5</v>
      </c>
      <c r="C175" s="12">
        <f t="shared" si="16"/>
        <v>0.6042750794713537</v>
      </c>
      <c r="D175" s="12">
        <f t="shared" si="17"/>
        <v>0.0009645061728395064</v>
      </c>
      <c r="E175" s="12"/>
      <c r="F175" s="12">
        <v>7.5</v>
      </c>
      <c r="G175" s="12">
        <f t="shared" si="18"/>
        <v>-3.6394899599497244</v>
      </c>
      <c r="H175" s="12"/>
      <c r="I175" s="12">
        <v>75</v>
      </c>
      <c r="J175" s="12">
        <f t="shared" si="19"/>
        <v>-100</v>
      </c>
      <c r="K175" s="12">
        <f t="shared" si="20"/>
        <v>-100</v>
      </c>
      <c r="L175" s="12">
        <f t="shared" si="21"/>
        <v>-100</v>
      </c>
      <c r="M175" s="12">
        <f t="shared" si="22"/>
        <v>-100</v>
      </c>
      <c r="N175" s="12"/>
      <c r="O175" s="12">
        <f t="shared" si="23"/>
        <v>-100</v>
      </c>
    </row>
    <row r="176" spans="2:15" ht="12.75">
      <c r="B176" s="12">
        <v>7.55</v>
      </c>
      <c r="C176" s="12">
        <f t="shared" si="16"/>
        <v>0.6032721298248573</v>
      </c>
      <c r="D176" s="12">
        <f t="shared" si="17"/>
        <v>0.0009392090280261475</v>
      </c>
      <c r="E176" s="12"/>
      <c r="F176" s="12">
        <v>7.55</v>
      </c>
      <c r="G176" s="12">
        <f t="shared" si="18"/>
        <v>-3.673960914990235</v>
      </c>
      <c r="H176" s="12"/>
      <c r="I176" s="12">
        <v>75.5</v>
      </c>
      <c r="J176" s="12">
        <f t="shared" si="19"/>
        <v>-100</v>
      </c>
      <c r="K176" s="12">
        <f t="shared" si="20"/>
        <v>-100</v>
      </c>
      <c r="L176" s="12">
        <f t="shared" si="21"/>
        <v>-100</v>
      </c>
      <c r="M176" s="12">
        <f t="shared" si="22"/>
        <v>-100</v>
      </c>
      <c r="N176" s="12"/>
      <c r="O176" s="12">
        <f t="shared" si="23"/>
        <v>-100</v>
      </c>
    </row>
    <row r="177" spans="2:15" ht="12.75">
      <c r="B177" s="12">
        <v>7.6</v>
      </c>
      <c r="C177" s="12">
        <f t="shared" si="16"/>
        <v>0.602277448569184</v>
      </c>
      <c r="D177" s="12">
        <f t="shared" si="17"/>
        <v>0.0009147358411213956</v>
      </c>
      <c r="E177" s="12"/>
      <c r="F177" s="12">
        <v>7.6</v>
      </c>
      <c r="G177" s="12">
        <f t="shared" si="18"/>
        <v>-3.7084318700307444</v>
      </c>
      <c r="H177" s="12"/>
      <c r="I177" s="12">
        <v>76</v>
      </c>
      <c r="J177" s="12">
        <f t="shared" si="19"/>
        <v>-100</v>
      </c>
      <c r="K177" s="12">
        <f t="shared" si="20"/>
        <v>-100</v>
      </c>
      <c r="L177" s="12">
        <f t="shared" si="21"/>
        <v>-100</v>
      </c>
      <c r="M177" s="12">
        <f t="shared" si="22"/>
        <v>-100</v>
      </c>
      <c r="N177" s="12"/>
      <c r="O177" s="12">
        <f t="shared" si="23"/>
        <v>-100</v>
      </c>
    </row>
    <row r="178" spans="2:15" ht="12.75">
      <c r="B178" s="12">
        <v>7.65</v>
      </c>
      <c r="C178" s="12">
        <f t="shared" si="16"/>
        <v>0.6012909138105229</v>
      </c>
      <c r="D178" s="12">
        <f t="shared" si="17"/>
        <v>0.000891054616152116</v>
      </c>
      <c r="E178" s="12"/>
      <c r="F178" s="12">
        <v>7.65</v>
      </c>
      <c r="G178" s="12">
        <f t="shared" si="18"/>
        <v>-3.7429028250712557</v>
      </c>
      <c r="H178" s="12"/>
      <c r="I178" s="12">
        <v>76.5</v>
      </c>
      <c r="J178" s="12">
        <f t="shared" si="19"/>
        <v>-100</v>
      </c>
      <c r="K178" s="12">
        <f t="shared" si="20"/>
        <v>-100</v>
      </c>
      <c r="L178" s="12">
        <f t="shared" si="21"/>
        <v>-100</v>
      </c>
      <c r="M178" s="12">
        <f t="shared" si="22"/>
        <v>-100</v>
      </c>
      <c r="N178" s="12"/>
      <c r="O178" s="12">
        <f t="shared" si="23"/>
        <v>-100</v>
      </c>
    </row>
    <row r="179" spans="2:15" ht="12.75">
      <c r="B179" s="12">
        <v>7.7</v>
      </c>
      <c r="C179" s="12">
        <f t="shared" si="16"/>
        <v>0.6003124062338073</v>
      </c>
      <c r="D179" s="12">
        <f t="shared" si="17"/>
        <v>0.0008681347973565069</v>
      </c>
      <c r="E179" s="12"/>
      <c r="F179" s="12">
        <v>7.7</v>
      </c>
      <c r="G179" s="12">
        <f t="shared" si="18"/>
        <v>-3.7773737801117653</v>
      </c>
      <c r="H179" s="12"/>
      <c r="I179" s="12">
        <v>77</v>
      </c>
      <c r="J179" s="12">
        <f t="shared" si="19"/>
        <v>-100</v>
      </c>
      <c r="K179" s="12">
        <f t="shared" si="20"/>
        <v>-100</v>
      </c>
      <c r="L179" s="12">
        <f t="shared" si="21"/>
        <v>-100</v>
      </c>
      <c r="M179" s="12">
        <f t="shared" si="22"/>
        <v>-100</v>
      </c>
      <c r="N179" s="12"/>
      <c r="O179" s="12">
        <f t="shared" si="23"/>
        <v>-100</v>
      </c>
    </row>
    <row r="180" spans="2:15" ht="12.75">
      <c r="B180" s="12">
        <v>7.75</v>
      </c>
      <c r="C180" s="12">
        <f t="shared" si="16"/>
        <v>0.5993418090318329</v>
      </c>
      <c r="D180" s="12">
        <f t="shared" si="17"/>
        <v>0.000845947195569998</v>
      </c>
      <c r="E180" s="12"/>
      <c r="F180" s="12">
        <v>7.75</v>
      </c>
      <c r="G180" s="12">
        <f t="shared" si="18"/>
        <v>-3.8118447351522757</v>
      </c>
      <c r="H180" s="12"/>
      <c r="I180" s="12">
        <v>77.5</v>
      </c>
      <c r="J180" s="12">
        <f t="shared" si="19"/>
        <v>-100</v>
      </c>
      <c r="K180" s="12">
        <f t="shared" si="20"/>
        <v>-100</v>
      </c>
      <c r="L180" s="12">
        <f t="shared" si="21"/>
        <v>-100</v>
      </c>
      <c r="M180" s="12">
        <f t="shared" si="22"/>
        <v>-100</v>
      </c>
      <c r="N180" s="12"/>
      <c r="O180" s="12">
        <f t="shared" si="23"/>
        <v>-100</v>
      </c>
    </row>
    <row r="181" spans="2:15" ht="12.75">
      <c r="B181" s="12">
        <v>7.8</v>
      </c>
      <c r="C181" s="12">
        <f t="shared" si="16"/>
        <v>0.5983790078367693</v>
      </c>
      <c r="D181" s="12">
        <f t="shared" si="17"/>
        <v>0.00082446391881725</v>
      </c>
      <c r="E181" s="12"/>
      <c r="F181" s="12">
        <v>7.8</v>
      </c>
      <c r="G181" s="12">
        <f t="shared" si="18"/>
        <v>-3.8463156901927853</v>
      </c>
      <c r="H181" s="12"/>
      <c r="I181" s="12">
        <v>78</v>
      </c>
      <c r="J181" s="12">
        <f t="shared" si="19"/>
        <v>-100</v>
      </c>
      <c r="K181" s="12">
        <f t="shared" si="20"/>
        <v>-100</v>
      </c>
      <c r="L181" s="12">
        <f t="shared" si="21"/>
        <v>-100</v>
      </c>
      <c r="M181" s="12">
        <f t="shared" si="22"/>
        <v>-100</v>
      </c>
      <c r="N181" s="12"/>
      <c r="O181" s="12">
        <f t="shared" si="23"/>
        <v>-100</v>
      </c>
    </row>
    <row r="182" spans="2:15" ht="12.75">
      <c r="B182" s="12">
        <v>7.85</v>
      </c>
      <c r="C182" s="12">
        <f t="shared" si="16"/>
        <v>0.5974238906539685</v>
      </c>
      <c r="D182" s="12">
        <f t="shared" si="17"/>
        <v>0.0008036583068449069</v>
      </c>
      <c r="E182" s="12"/>
      <c r="F182" s="12">
        <v>7.85</v>
      </c>
      <c r="G182" s="12">
        <f t="shared" si="18"/>
        <v>-3.8807866452332958</v>
      </c>
      <c r="H182" s="12"/>
      <c r="I182" s="12">
        <v>78.5</v>
      </c>
      <c r="J182" s="12">
        <f t="shared" si="19"/>
        <v>-100</v>
      </c>
      <c r="K182" s="12">
        <f t="shared" si="20"/>
        <v>-100</v>
      </c>
      <c r="L182" s="12">
        <f t="shared" si="21"/>
        <v>-100</v>
      </c>
      <c r="M182" s="12">
        <f t="shared" si="22"/>
        <v>-100</v>
      </c>
      <c r="N182" s="12"/>
      <c r="O182" s="12">
        <f t="shared" si="23"/>
        <v>-100</v>
      </c>
    </row>
    <row r="183" spans="2:15" ht="12.75">
      <c r="B183" s="12">
        <v>7.9</v>
      </c>
      <c r="C183" s="12">
        <f t="shared" si="16"/>
        <v>0.5964763477979743</v>
      </c>
      <c r="D183" s="12">
        <f t="shared" si="17"/>
        <v>0.0007835048693480244</v>
      </c>
      <c r="E183" s="12"/>
      <c r="F183" s="12">
        <v>7.9</v>
      </c>
      <c r="G183" s="12">
        <f t="shared" si="18"/>
        <v>-3.915257600273806</v>
      </c>
      <c r="H183" s="12"/>
      <c r="I183" s="12">
        <v>79</v>
      </c>
      <c r="J183" s="12">
        <f t="shared" si="19"/>
        <v>-100</v>
      </c>
      <c r="K183" s="12">
        <f t="shared" si="20"/>
        <v>-100</v>
      </c>
      <c r="L183" s="12">
        <f t="shared" si="21"/>
        <v>-100</v>
      </c>
      <c r="M183" s="12">
        <f t="shared" si="22"/>
        <v>-100</v>
      </c>
      <c r="N183" s="12"/>
      <c r="O183" s="12">
        <f t="shared" si="23"/>
        <v>-100</v>
      </c>
    </row>
    <row r="184" spans="2:15" ht="12.75">
      <c r="B184" s="12">
        <v>7.95</v>
      </c>
      <c r="C184" s="12">
        <f t="shared" si="16"/>
        <v>0.5955362718306537</v>
      </c>
      <c r="D184" s="12">
        <f t="shared" si="17"/>
        <v>0.0007639792276601265</v>
      </c>
      <c r="E184" s="12"/>
      <c r="F184" s="12">
        <v>7.95</v>
      </c>
      <c r="G184" s="12">
        <f t="shared" si="18"/>
        <v>-3.9497285553143158</v>
      </c>
      <c r="H184" s="12"/>
      <c r="I184" s="12">
        <v>79.5</v>
      </c>
      <c r="J184" s="12">
        <f t="shared" si="19"/>
        <v>-100</v>
      </c>
      <c r="K184" s="12">
        <f t="shared" si="20"/>
        <v>-100</v>
      </c>
      <c r="L184" s="12">
        <f t="shared" si="21"/>
        <v>-100</v>
      </c>
      <c r="M184" s="12">
        <f t="shared" si="22"/>
        <v>-100</v>
      </c>
      <c r="N184" s="12"/>
      <c r="O184" s="12">
        <f t="shared" si="23"/>
        <v>-100</v>
      </c>
    </row>
    <row r="185" spans="2:15" ht="12.75">
      <c r="B185" s="12">
        <v>8</v>
      </c>
      <c r="C185" s="12">
        <f t="shared" si="16"/>
        <v>0.5946035575013606</v>
      </c>
      <c r="D185" s="12">
        <f t="shared" si="17"/>
        <v>0.000745058059692383</v>
      </c>
      <c r="E185" s="12"/>
      <c r="F185" s="12">
        <v>8</v>
      </c>
      <c r="G185" s="12">
        <f t="shared" si="18"/>
        <v>-3.9841995103548262</v>
      </c>
      <c r="H185" s="12"/>
      <c r="I185" s="12">
        <v>80</v>
      </c>
      <c r="J185" s="12">
        <f t="shared" si="19"/>
        <v>-100</v>
      </c>
      <c r="K185" s="12">
        <f t="shared" si="20"/>
        <v>-100</v>
      </c>
      <c r="L185" s="12">
        <f t="shared" si="21"/>
        <v>-100</v>
      </c>
      <c r="M185" s="12">
        <f t="shared" si="22"/>
        <v>-100</v>
      </c>
      <c r="N185" s="12"/>
      <c r="O185" s="12">
        <f t="shared" si="23"/>
        <v>-100</v>
      </c>
    </row>
    <row r="186" spans="2:15" ht="12.75">
      <c r="B186" s="12">
        <v>8.05</v>
      </c>
      <c r="C186" s="12">
        <f t="shared" si="16"/>
        <v>0.5936781016890558</v>
      </c>
      <c r="D186" s="12">
        <f t="shared" si="17"/>
        <v>0.000726719047922019</v>
      </c>
      <c r="E186" s="12"/>
      <c r="F186" s="12">
        <v>8.05</v>
      </c>
      <c r="G186" s="12">
        <f t="shared" si="18"/>
        <v>-4.018670465395337</v>
      </c>
      <c r="H186" s="12"/>
      <c r="I186" s="12">
        <v>80.5</v>
      </c>
      <c r="J186" s="12">
        <f t="shared" si="19"/>
        <v>-100</v>
      </c>
      <c r="K186" s="12">
        <f t="shared" si="20"/>
        <v>-100</v>
      </c>
      <c r="L186" s="12">
        <f t="shared" si="21"/>
        <v>-100</v>
      </c>
      <c r="M186" s="12">
        <f t="shared" si="22"/>
        <v>-100</v>
      </c>
      <c r="N186" s="12"/>
      <c r="O186" s="12">
        <f t="shared" si="23"/>
        <v>-100</v>
      </c>
    </row>
    <row r="187" spans="2:15" ht="12.75">
      <c r="B187" s="12">
        <v>8.1</v>
      </c>
      <c r="C187" s="12">
        <f t="shared" si="16"/>
        <v>0.5927598033463076</v>
      </c>
      <c r="D187" s="12">
        <f t="shared" si="17"/>
        <v>0.0007089408302434921</v>
      </c>
      <c r="E187" s="12"/>
      <c r="F187" s="12">
        <v>8.1</v>
      </c>
      <c r="G187" s="12">
        <f t="shared" si="18"/>
        <v>-4.053141420435846</v>
      </c>
      <c r="H187" s="12"/>
      <c r="I187" s="12">
        <v>81</v>
      </c>
      <c r="J187" s="12">
        <f t="shared" si="19"/>
        <v>-100</v>
      </c>
      <c r="K187" s="12">
        <f t="shared" si="20"/>
        <v>-100</v>
      </c>
      <c r="L187" s="12">
        <f t="shared" si="21"/>
        <v>-100</v>
      </c>
      <c r="M187" s="12">
        <f t="shared" si="22"/>
        <v>-100</v>
      </c>
      <c r="N187" s="12"/>
      <c r="O187" s="12">
        <f t="shared" si="23"/>
        <v>-100</v>
      </c>
    </row>
    <row r="188" spans="2:15" ht="12.75">
      <c r="B188" s="12">
        <v>8.15</v>
      </c>
      <c r="C188" s="12">
        <f t="shared" si="16"/>
        <v>0.5918485634451007</v>
      </c>
      <c r="D188" s="12">
        <f t="shared" si="17"/>
        <v>0.0006917029535083774</v>
      </c>
      <c r="E188" s="12"/>
      <c r="F188" s="12">
        <v>8.15</v>
      </c>
      <c r="G188" s="12">
        <f t="shared" si="18"/>
        <v>-4.087612375476357</v>
      </c>
      <c r="H188" s="12"/>
      <c r="I188" s="12">
        <v>81.5</v>
      </c>
      <c r="J188" s="12">
        <f t="shared" si="19"/>
        <v>-100</v>
      </c>
      <c r="K188" s="12">
        <f t="shared" si="20"/>
        <v>-100</v>
      </c>
      <c r="L188" s="12">
        <f t="shared" si="21"/>
        <v>-100</v>
      </c>
      <c r="M188" s="12">
        <f t="shared" si="22"/>
        <v>-100</v>
      </c>
      <c r="N188" s="12"/>
      <c r="O188" s="12">
        <f t="shared" si="23"/>
        <v>-100</v>
      </c>
    </row>
    <row r="189" spans="2:15" ht="12.75">
      <c r="B189" s="12">
        <v>8.2</v>
      </c>
      <c r="C189" s="12">
        <f t="shared" si="16"/>
        <v>0.5909442849243821</v>
      </c>
      <c r="D189" s="12">
        <f t="shared" si="17"/>
        <v>0.000674985829591568</v>
      </c>
      <c r="E189" s="12"/>
      <c r="F189" s="12">
        <v>8.2</v>
      </c>
      <c r="G189" s="12">
        <f t="shared" si="18"/>
        <v>-4.122083330516866</v>
      </c>
      <c r="H189" s="12"/>
      <c r="I189" s="12">
        <v>82</v>
      </c>
      <c r="J189" s="12">
        <f t="shared" si="19"/>
        <v>-100</v>
      </c>
      <c r="K189" s="12">
        <f t="shared" si="20"/>
        <v>-100</v>
      </c>
      <c r="L189" s="12">
        <f t="shared" si="21"/>
        <v>-100</v>
      </c>
      <c r="M189" s="12">
        <f t="shared" si="22"/>
        <v>-100</v>
      </c>
      <c r="N189" s="12"/>
      <c r="O189" s="12">
        <f t="shared" si="23"/>
        <v>-100</v>
      </c>
    </row>
    <row r="190" spans="2:15" ht="12.75">
      <c r="B190" s="12">
        <v>8.25</v>
      </c>
      <c r="C190" s="12">
        <f t="shared" si="16"/>
        <v>0.590046872639281</v>
      </c>
      <c r="D190" s="12">
        <f t="shared" si="17"/>
        <v>0.0006587706938320511</v>
      </c>
      <c r="E190" s="12"/>
      <c r="F190" s="12">
        <v>8.25</v>
      </c>
      <c r="G190" s="12">
        <f t="shared" si="18"/>
        <v>-4.156554285557377</v>
      </c>
      <c r="H190" s="12"/>
      <c r="I190" s="12">
        <v>82.5</v>
      </c>
      <c r="J190" s="12">
        <f t="shared" si="19"/>
        <v>-100</v>
      </c>
      <c r="K190" s="12">
        <f t="shared" si="20"/>
        <v>-100</v>
      </c>
      <c r="L190" s="12">
        <f t="shared" si="21"/>
        <v>-100</v>
      </c>
      <c r="M190" s="12">
        <f t="shared" si="22"/>
        <v>-100</v>
      </c>
      <c r="N190" s="12"/>
      <c r="O190" s="12">
        <f t="shared" si="23"/>
        <v>-100</v>
      </c>
    </row>
    <row r="191" spans="2:15" ht="12.75">
      <c r="B191" s="12">
        <v>8.3</v>
      </c>
      <c r="C191" s="12">
        <f t="shared" si="16"/>
        <v>0.5891562333119388</v>
      </c>
      <c r="D191" s="12">
        <f t="shared" si="17"/>
        <v>0.0006430395657065066</v>
      </c>
      <c r="E191" s="12"/>
      <c r="F191" s="12">
        <v>8.3</v>
      </c>
      <c r="G191" s="12">
        <f t="shared" si="18"/>
        <v>-4.191025240597888</v>
      </c>
      <c r="H191" s="12"/>
      <c r="I191" s="12">
        <v>83</v>
      </c>
      <c r="J191" s="12">
        <f t="shared" si="19"/>
        <v>-100</v>
      </c>
      <c r="K191" s="12">
        <f t="shared" si="20"/>
        <v>-100</v>
      </c>
      <c r="L191" s="12">
        <f t="shared" si="21"/>
        <v>-100</v>
      </c>
      <c r="M191" s="12">
        <f t="shared" si="22"/>
        <v>-100</v>
      </c>
      <c r="N191" s="12"/>
      <c r="O191" s="12">
        <f t="shared" si="23"/>
        <v>-100</v>
      </c>
    </row>
    <row r="192" spans="2:15" ht="12.75">
      <c r="B192" s="12">
        <v>8.35</v>
      </c>
      <c r="C192" s="12">
        <f t="shared" si="16"/>
        <v>0.588272275483888</v>
      </c>
      <c r="D192" s="12">
        <f t="shared" si="17"/>
        <v>0.0006277752116032446</v>
      </c>
      <c r="E192" s="12"/>
      <c r="F192" s="12">
        <v>8.35</v>
      </c>
      <c r="G192" s="12">
        <f t="shared" si="18"/>
        <v>-4.225496195638397</v>
      </c>
      <c r="H192" s="12"/>
      <c r="I192" s="12">
        <v>83.5</v>
      </c>
      <c r="J192" s="12">
        <f t="shared" si="19"/>
        <v>-100</v>
      </c>
      <c r="K192" s="12">
        <f t="shared" si="20"/>
        <v>-100</v>
      </c>
      <c r="L192" s="12">
        <f t="shared" si="21"/>
        <v>-100</v>
      </c>
      <c r="M192" s="12">
        <f t="shared" si="22"/>
        <v>-100</v>
      </c>
      <c r="N192" s="12"/>
      <c r="O192" s="12">
        <f t="shared" si="23"/>
        <v>-100</v>
      </c>
    </row>
    <row r="193" spans="2:15" ht="12.75">
      <c r="B193" s="12">
        <v>8.4</v>
      </c>
      <c r="C193" s="12">
        <f t="shared" si="16"/>
        <v>0.5873949094699213</v>
      </c>
      <c r="D193" s="12">
        <f t="shared" si="17"/>
        <v>0.0006129611095725607</v>
      </c>
      <c r="E193" s="12"/>
      <c r="F193" s="12">
        <v>8.4</v>
      </c>
      <c r="G193" s="12">
        <f t="shared" si="18"/>
        <v>-4.259967150678908</v>
      </c>
      <c r="H193" s="12"/>
      <c r="I193" s="12">
        <v>84</v>
      </c>
      <c r="J193" s="12">
        <f t="shared" si="19"/>
        <v>-100</v>
      </c>
      <c r="K193" s="12">
        <f t="shared" si="20"/>
        <v>-100</v>
      </c>
      <c r="L193" s="12">
        <f t="shared" si="21"/>
        <v>-100</v>
      </c>
      <c r="M193" s="12">
        <f t="shared" si="22"/>
        <v>-100</v>
      </c>
      <c r="N193" s="12"/>
      <c r="O193" s="12">
        <f t="shared" si="23"/>
        <v>-100</v>
      </c>
    </row>
    <row r="194" spans="2:15" ht="12.75">
      <c r="B194" s="12">
        <v>8.45</v>
      </c>
      <c r="C194" s="12">
        <f t="shared" si="16"/>
        <v>0.5865240473133995</v>
      </c>
      <c r="D194" s="12">
        <f t="shared" si="17"/>
        <v>0.0005985814159376259</v>
      </c>
      <c r="E194" s="12"/>
      <c r="F194" s="12">
        <v>8.45</v>
      </c>
      <c r="G194" s="12">
        <f t="shared" si="18"/>
        <v>-4.294438105719417</v>
      </c>
      <c r="H194" s="12"/>
      <c r="I194" s="12">
        <v>84.5</v>
      </c>
      <c r="J194" s="12">
        <f t="shared" si="19"/>
        <v>-100</v>
      </c>
      <c r="K194" s="12">
        <f t="shared" si="20"/>
        <v>-100</v>
      </c>
      <c r="L194" s="12">
        <f t="shared" si="21"/>
        <v>-100</v>
      </c>
      <c r="M194" s="12">
        <f t="shared" si="22"/>
        <v>-100</v>
      </c>
      <c r="N194" s="12"/>
      <c r="O194" s="12">
        <f t="shared" si="23"/>
        <v>-100</v>
      </c>
    </row>
    <row r="195" spans="2:15" ht="12.75">
      <c r="B195" s="12">
        <v>8.5</v>
      </c>
      <c r="C195" s="12">
        <f t="shared" si="16"/>
        <v>0.5856596027429395</v>
      </c>
      <c r="D195" s="12">
        <f t="shared" si="17"/>
        <v>0.0005846209336574032</v>
      </c>
      <c r="E195" s="12"/>
      <c r="F195" s="12">
        <v>8.5</v>
      </c>
      <c r="G195" s="12">
        <f t="shared" si="18"/>
        <v>-4.328909060759928</v>
      </c>
      <c r="H195" s="12"/>
      <c r="I195" s="12">
        <v>85</v>
      </c>
      <c r="J195" s="12">
        <f t="shared" si="19"/>
        <v>-100</v>
      </c>
      <c r="K195" s="12">
        <f t="shared" si="20"/>
        <v>-100</v>
      </c>
      <c r="L195" s="12">
        <f t="shared" si="21"/>
        <v>-100</v>
      </c>
      <c r="M195" s="12">
        <f t="shared" si="22"/>
        <v>-100</v>
      </c>
      <c r="N195" s="12"/>
      <c r="O195" s="12">
        <f t="shared" si="23"/>
        <v>-100</v>
      </c>
    </row>
    <row r="196" spans="2:15" ht="12.75">
      <c r="B196" s="12">
        <v>8.55</v>
      </c>
      <c r="C196" s="12">
        <f t="shared" si="16"/>
        <v>0.5848014911304389</v>
      </c>
      <c r="D196" s="12">
        <f t="shared" si="17"/>
        <v>0.0005710650823400746</v>
      </c>
      <c r="E196" s="12"/>
      <c r="F196" s="12">
        <v>8.55</v>
      </c>
      <c r="G196" s="12">
        <f t="shared" si="18"/>
        <v>-4.3633800158004385</v>
      </c>
      <c r="H196" s="12"/>
      <c r="I196" s="12">
        <v>85.5</v>
      </c>
      <c r="J196" s="12">
        <f t="shared" si="19"/>
        <v>-100</v>
      </c>
      <c r="K196" s="12">
        <f t="shared" si="20"/>
        <v>-100</v>
      </c>
      <c r="L196" s="12">
        <f t="shared" si="21"/>
        <v>-100</v>
      </c>
      <c r="M196" s="12">
        <f t="shared" si="22"/>
        <v>-100</v>
      </c>
      <c r="N196" s="12"/>
      <c r="O196" s="12">
        <f t="shared" si="23"/>
        <v>-100</v>
      </c>
    </row>
    <row r="197" spans="2:15" ht="12.75">
      <c r="B197" s="12">
        <v>8.6</v>
      </c>
      <c r="C197" s="12">
        <f t="shared" si="16"/>
        <v>0.5839496294503806</v>
      </c>
      <c r="D197" s="12">
        <f t="shared" si="17"/>
        <v>0.0005578998698118144</v>
      </c>
      <c r="E197" s="12"/>
      <c r="F197" s="12">
        <v>8.6</v>
      </c>
      <c r="G197" s="12">
        <f t="shared" si="18"/>
        <v>-4.397850970840948</v>
      </c>
      <c r="H197" s="12"/>
      <c r="I197" s="12">
        <v>86</v>
      </c>
      <c r="J197" s="12">
        <f t="shared" si="19"/>
        <v>-100</v>
      </c>
      <c r="K197" s="12">
        <f t="shared" si="20"/>
        <v>-100</v>
      </c>
      <c r="L197" s="12">
        <f t="shared" si="21"/>
        <v>-100</v>
      </c>
      <c r="M197" s="12">
        <f t="shared" si="22"/>
        <v>-100</v>
      </c>
      <c r="N197" s="12"/>
      <c r="O197" s="12">
        <f t="shared" si="23"/>
        <v>-100</v>
      </c>
    </row>
    <row r="198" spans="2:15" ht="12.75">
      <c r="B198" s="12">
        <v>8.65</v>
      </c>
      <c r="C198" s="12">
        <f t="shared" si="16"/>
        <v>0.5831039362403782</v>
      </c>
      <c r="D198" s="12">
        <f t="shared" si="17"/>
        <v>0.0005451118651518158</v>
      </c>
      <c r="E198" s="12"/>
      <c r="F198" s="12">
        <v>8.65</v>
      </c>
      <c r="G198" s="12">
        <f t="shared" si="18"/>
        <v>-4.432321925881459</v>
      </c>
      <c r="H198" s="12"/>
      <c r="I198" s="12">
        <v>86.5</v>
      </c>
      <c r="J198" s="12">
        <f t="shared" si="19"/>
        <v>-100</v>
      </c>
      <c r="K198" s="12">
        <f t="shared" si="20"/>
        <v>-100</v>
      </c>
      <c r="L198" s="12">
        <f t="shared" si="21"/>
        <v>-100</v>
      </c>
      <c r="M198" s="12">
        <f t="shared" si="22"/>
        <v>-100</v>
      </c>
      <c r="N198" s="12"/>
      <c r="O198" s="12">
        <f t="shared" si="23"/>
        <v>-100</v>
      </c>
    </row>
    <row r="199" spans="2:15" ht="12.75">
      <c r="B199" s="12">
        <v>8.7</v>
      </c>
      <c r="C199" s="12">
        <f t="shared" si="16"/>
        <v>0.5822643315629126</v>
      </c>
      <c r="D199" s="12">
        <f t="shared" si="17"/>
        <v>0.0005326881731100259</v>
      </c>
      <c r="E199" s="12"/>
      <c r="F199" s="12">
        <v>8.7</v>
      </c>
      <c r="G199" s="12">
        <f t="shared" si="18"/>
        <v>-4.466792880921968</v>
      </c>
      <c r="H199" s="12"/>
      <c r="I199" s="12">
        <v>87</v>
      </c>
      <c r="J199" s="12">
        <f t="shared" si="19"/>
        <v>-100</v>
      </c>
      <c r="K199" s="12">
        <f t="shared" si="20"/>
        <v>-100</v>
      </c>
      <c r="L199" s="12">
        <f t="shared" si="21"/>
        <v>-100</v>
      </c>
      <c r="M199" s="12">
        <f t="shared" si="22"/>
        <v>-100</v>
      </c>
      <c r="N199" s="12"/>
      <c r="O199" s="12">
        <f t="shared" si="23"/>
        <v>-100</v>
      </c>
    </row>
    <row r="200" spans="2:15" ht="12.75">
      <c r="B200" s="12">
        <v>8.75</v>
      </c>
      <c r="C200" s="12">
        <f t="shared" si="16"/>
        <v>0.5814307369682195</v>
      </c>
      <c r="D200" s="12">
        <f t="shared" si="17"/>
        <v>0.0005206164098292373</v>
      </c>
      <c r="E200" s="12"/>
      <c r="F200" s="12">
        <v>8.75</v>
      </c>
      <c r="G200" s="12">
        <f t="shared" si="18"/>
        <v>-4.501263835962479</v>
      </c>
      <c r="H200" s="12"/>
      <c r="I200" s="12">
        <v>87.5</v>
      </c>
      <c r="J200" s="12">
        <f t="shared" si="19"/>
        <v>-100</v>
      </c>
      <c r="K200" s="12">
        <f t="shared" si="20"/>
        <v>-100</v>
      </c>
      <c r="L200" s="12">
        <f t="shared" si="21"/>
        <v>-100</v>
      </c>
      <c r="M200" s="12">
        <f t="shared" si="22"/>
        <v>-100</v>
      </c>
      <c r="N200" s="12"/>
      <c r="O200" s="12">
        <f t="shared" si="23"/>
        <v>-100</v>
      </c>
    </row>
    <row r="201" spans="2:15" ht="12.75">
      <c r="B201" s="12">
        <v>8.8</v>
      </c>
      <c r="C201" s="12">
        <f t="shared" si="16"/>
        <v>0.5806030754582867</v>
      </c>
      <c r="D201" s="12">
        <f t="shared" si="17"/>
        <v>0.0005088846797980894</v>
      </c>
      <c r="E201" s="12"/>
      <c r="F201" s="12">
        <v>8.8</v>
      </c>
      <c r="G201" s="12">
        <f t="shared" si="18"/>
        <v>-4.535734791002989</v>
      </c>
      <c r="H201" s="12"/>
      <c r="I201" s="12">
        <v>88</v>
      </c>
      <c r="J201" s="12">
        <f t="shared" si="19"/>
        <v>-100</v>
      </c>
      <c r="K201" s="12">
        <f t="shared" si="20"/>
        <v>-100</v>
      </c>
      <c r="L201" s="12">
        <f t="shared" si="21"/>
        <v>-100</v>
      </c>
      <c r="M201" s="12">
        <f t="shared" si="22"/>
        <v>-100</v>
      </c>
      <c r="N201" s="12"/>
      <c r="O201" s="12">
        <f t="shared" si="23"/>
        <v>-100</v>
      </c>
    </row>
    <row r="202" spans="2:15" ht="12.75">
      <c r="B202" s="12">
        <v>8.85</v>
      </c>
      <c r="C202" s="12">
        <f t="shared" si="16"/>
        <v>0.579781271451922</v>
      </c>
      <c r="D202" s="12">
        <f t="shared" si="17"/>
        <v>0.0004974815539659926</v>
      </c>
      <c r="E202" s="12"/>
      <c r="F202" s="12">
        <v>8.85</v>
      </c>
      <c r="G202" s="12">
        <f t="shared" si="18"/>
        <v>-4.570205746043499</v>
      </c>
      <c r="H202" s="12"/>
      <c r="I202" s="12">
        <v>88.5</v>
      </c>
      <c r="J202" s="12">
        <f t="shared" si="19"/>
        <v>-100</v>
      </c>
      <c r="K202" s="12">
        <f t="shared" si="20"/>
        <v>-100</v>
      </c>
      <c r="L202" s="12">
        <f t="shared" si="21"/>
        <v>-100</v>
      </c>
      <c r="M202" s="12">
        <f t="shared" si="22"/>
        <v>-100</v>
      </c>
      <c r="N202" s="12"/>
      <c r="O202" s="12">
        <f t="shared" si="23"/>
        <v>-100</v>
      </c>
    </row>
    <row r="203" spans="2:15" ht="12.75">
      <c r="B203" s="12">
        <v>8.9</v>
      </c>
      <c r="C203" s="12">
        <f t="shared" si="16"/>
        <v>0.5789652507508508</v>
      </c>
      <c r="D203" s="12">
        <f t="shared" si="17"/>
        <v>0.00048639604895528</v>
      </c>
      <c r="E203" s="12"/>
      <c r="F203" s="12">
        <v>8.9</v>
      </c>
      <c r="G203" s="12">
        <f t="shared" si="18"/>
        <v>-4.604676701084009</v>
      </c>
      <c r="H203" s="12"/>
      <c r="I203" s="12">
        <v>89</v>
      </c>
      <c r="J203" s="12">
        <f t="shared" si="19"/>
        <v>-100</v>
      </c>
      <c r="K203" s="12">
        <f t="shared" si="20"/>
        <v>-100</v>
      </c>
      <c r="L203" s="12">
        <f t="shared" si="21"/>
        <v>-100</v>
      </c>
      <c r="M203" s="12">
        <f t="shared" si="22"/>
        <v>-100</v>
      </c>
      <c r="N203" s="12"/>
      <c r="O203" s="12">
        <f t="shared" si="23"/>
        <v>-100</v>
      </c>
    </row>
    <row r="204" spans="2:15" ht="12.75">
      <c r="B204" s="12">
        <v>8.95</v>
      </c>
      <c r="C204" s="12">
        <f t="shared" si="16"/>
        <v>0.5781549405068143</v>
      </c>
      <c r="D204" s="12">
        <f t="shared" si="17"/>
        <v>0.0004756176073097858</v>
      </c>
      <c r="E204" s="12"/>
      <c r="F204" s="12">
        <v>8.95</v>
      </c>
      <c r="G204" s="12">
        <f t="shared" si="18"/>
        <v>-4.639147656124519</v>
      </c>
      <c r="H204" s="12"/>
      <c r="I204" s="12">
        <v>89.5</v>
      </c>
      <c r="J204" s="12">
        <f t="shared" si="19"/>
        <v>-100</v>
      </c>
      <c r="K204" s="12">
        <f t="shared" si="20"/>
        <v>-100</v>
      </c>
      <c r="L204" s="12">
        <f t="shared" si="21"/>
        <v>-100</v>
      </c>
      <c r="M204" s="12">
        <f t="shared" si="22"/>
        <v>-100</v>
      </c>
      <c r="N204" s="12"/>
      <c r="O204" s="12">
        <f t="shared" si="23"/>
        <v>-100</v>
      </c>
    </row>
    <row r="205" spans="2:15" ht="12.75">
      <c r="B205" s="12">
        <v>9</v>
      </c>
      <c r="C205" s="12">
        <f t="shared" si="16"/>
        <v>0.5773502691896257</v>
      </c>
      <c r="D205" s="12">
        <f t="shared" si="17"/>
        <v>0.0004651360787227553</v>
      </c>
      <c r="E205" s="12"/>
      <c r="F205" s="12">
        <v>9</v>
      </c>
      <c r="G205" s="12">
        <f t="shared" si="18"/>
        <v>-4.673618611165029</v>
      </c>
      <c r="H205" s="12"/>
      <c r="I205" s="12">
        <v>90</v>
      </c>
      <c r="J205" s="12">
        <f t="shared" si="19"/>
        <v>-100</v>
      </c>
      <c r="K205" s="12">
        <f t="shared" si="20"/>
        <v>-100</v>
      </c>
      <c r="L205" s="12">
        <f t="shared" si="21"/>
        <v>-100</v>
      </c>
      <c r="M205" s="12">
        <f t="shared" si="22"/>
        <v>-100</v>
      </c>
      <c r="N205" s="12"/>
      <c r="O205" s="12">
        <f t="shared" si="23"/>
        <v>-100</v>
      </c>
    </row>
    <row r="206" spans="2:15" ht="12.75">
      <c r="B206" s="12">
        <v>9.05</v>
      </c>
      <c r="C206" s="12">
        <f t="shared" si="16"/>
        <v>0.5765511665561582</v>
      </c>
      <c r="D206" s="12">
        <f t="shared" si="17"/>
        <v>0.00045494170219043253</v>
      </c>
      <c r="E206" s="12"/>
      <c r="F206" s="12">
        <v>9.05</v>
      </c>
      <c r="G206" s="12">
        <f t="shared" si="18"/>
        <v>-4.7080895662055395</v>
      </c>
      <c r="H206" s="12"/>
      <c r="I206" s="12">
        <v>90.5</v>
      </c>
      <c r="J206" s="12">
        <f t="shared" si="19"/>
        <v>-100</v>
      </c>
      <c r="K206" s="12">
        <f t="shared" si="20"/>
        <v>-100</v>
      </c>
      <c r="L206" s="12">
        <f t="shared" si="21"/>
        <v>-100</v>
      </c>
      <c r="M206" s="12">
        <f t="shared" si="22"/>
        <v>-100</v>
      </c>
      <c r="N206" s="12"/>
      <c r="O206" s="12">
        <f t="shared" si="23"/>
        <v>-100</v>
      </c>
    </row>
    <row r="207" spans="2:15" ht="12.75">
      <c r="B207" s="12">
        <v>9.1</v>
      </c>
      <c r="C207" s="12">
        <f t="shared" si="16"/>
        <v>0.5757575636202256</v>
      </c>
      <c r="D207" s="12">
        <f t="shared" si="17"/>
        <v>0.0004450250890408818</v>
      </c>
      <c r="E207" s="12"/>
      <c r="F207" s="12">
        <v>9.1</v>
      </c>
      <c r="G207" s="12">
        <f t="shared" si="18"/>
        <v>-4.742560521246049</v>
      </c>
      <c r="H207" s="12"/>
      <c r="I207" s="12">
        <v>91</v>
      </c>
      <c r="J207" s="12">
        <f t="shared" si="19"/>
        <v>-100</v>
      </c>
      <c r="K207" s="12">
        <f t="shared" si="20"/>
        <v>-100</v>
      </c>
      <c r="L207" s="12">
        <f t="shared" si="21"/>
        <v>-100</v>
      </c>
      <c r="M207" s="12">
        <f t="shared" si="22"/>
        <v>-100</v>
      </c>
      <c r="N207" s="12"/>
      <c r="O207" s="12">
        <f t="shared" si="23"/>
        <v>-100</v>
      </c>
    </row>
    <row r="208" spans="2:15" ht="12.75">
      <c r="B208" s="12">
        <v>9.15</v>
      </c>
      <c r="C208" s="12">
        <f t="shared" si="16"/>
        <v>0.5749693926233319</v>
      </c>
      <c r="D208" s="12">
        <f t="shared" si="17"/>
        <v>0.0004353772067906103</v>
      </c>
      <c r="E208" s="12"/>
      <c r="F208" s="12">
        <v>9.15</v>
      </c>
      <c r="G208" s="12">
        <f t="shared" si="18"/>
        <v>-4.77703147628656</v>
      </c>
      <c r="H208" s="12"/>
      <c r="I208" s="12">
        <v>91.5</v>
      </c>
      <c r="J208" s="12">
        <f t="shared" si="19"/>
        <v>-100</v>
      </c>
      <c r="K208" s="12">
        <f t="shared" si="20"/>
        <v>-100</v>
      </c>
      <c r="L208" s="12">
        <f t="shared" si="21"/>
        <v>-100</v>
      </c>
      <c r="M208" s="12">
        <f t="shared" si="22"/>
        <v>-100</v>
      </c>
      <c r="N208" s="12"/>
      <c r="O208" s="12">
        <f t="shared" si="23"/>
        <v>-100</v>
      </c>
    </row>
    <row r="209" spans="2:15" ht="12.75">
      <c r="B209" s="12">
        <v>9.2</v>
      </c>
      <c r="C209" s="12">
        <f t="shared" si="16"/>
        <v>0.5741865870062568</v>
      </c>
      <c r="D209" s="12">
        <f t="shared" si="17"/>
        <v>0.0004259893637843679</v>
      </c>
      <c r="E209" s="12"/>
      <c r="F209" s="12">
        <v>9.2</v>
      </c>
      <c r="G209" s="12">
        <f t="shared" si="18"/>
        <v>-4.811502431327069</v>
      </c>
      <c r="H209" s="12"/>
      <c r="I209" s="12">
        <v>92</v>
      </c>
      <c r="J209" s="12">
        <f t="shared" si="19"/>
        <v>-100</v>
      </c>
      <c r="K209" s="12">
        <f t="shared" si="20"/>
        <v>-100</v>
      </c>
      <c r="L209" s="12">
        <f t="shared" si="21"/>
        <v>-100</v>
      </c>
      <c r="M209" s="12">
        <f t="shared" si="22"/>
        <v>-100</v>
      </c>
      <c r="N209" s="12"/>
      <c r="O209" s="12">
        <f t="shared" si="23"/>
        <v>-100</v>
      </c>
    </row>
    <row r="210" spans="2:15" ht="12.75">
      <c r="B210" s="12">
        <v>9.25</v>
      </c>
      <c r="C210" s="12">
        <f t="shared" si="16"/>
        <v>0.5734090813814468</v>
      </c>
      <c r="D210" s="12">
        <f t="shared" si="17"/>
        <v>0.00041685319457613284</v>
      </c>
      <c r="E210" s="12"/>
      <c r="F210" s="12">
        <v>9.25</v>
      </c>
      <c r="G210" s="12">
        <f t="shared" si="18"/>
        <v>-4.8459733863675805</v>
      </c>
      <c r="H210" s="12"/>
      <c r="I210" s="12">
        <v>92.5</v>
      </c>
      <c r="J210" s="12">
        <f t="shared" si="19"/>
        <v>-100</v>
      </c>
      <c r="K210" s="12">
        <f t="shared" si="20"/>
        <v>-100</v>
      </c>
      <c r="L210" s="12">
        <f t="shared" si="21"/>
        <v>-100</v>
      </c>
      <c r="M210" s="12">
        <f t="shared" si="22"/>
        <v>-100</v>
      </c>
      <c r="N210" s="12"/>
      <c r="O210" s="12">
        <f t="shared" si="23"/>
        <v>-100</v>
      </c>
    </row>
    <row r="211" spans="2:15" ht="12.75">
      <c r="B211" s="12">
        <v>9.3</v>
      </c>
      <c r="C211" s="12">
        <f t="shared" si="16"/>
        <v>0.5726368115061907</v>
      </c>
      <c r="D211" s="12">
        <f t="shared" si="17"/>
        <v>0.00040796064601176585</v>
      </c>
      <c r="E211" s="12"/>
      <c r="F211" s="12">
        <v>9.3</v>
      </c>
      <c r="G211" s="12">
        <f t="shared" si="18"/>
        <v>-4.880444341408091</v>
      </c>
      <c r="H211" s="12"/>
      <c r="I211" s="12">
        <v>93</v>
      </c>
      <c r="J211" s="12">
        <f t="shared" si="19"/>
        <v>-100</v>
      </c>
      <c r="K211" s="12">
        <f t="shared" si="20"/>
        <v>-100</v>
      </c>
      <c r="L211" s="12">
        <f t="shared" si="21"/>
        <v>-100</v>
      </c>
      <c r="M211" s="12">
        <f t="shared" si="22"/>
        <v>-100</v>
      </c>
      <c r="N211" s="12"/>
      <c r="O211" s="12">
        <f t="shared" si="23"/>
        <v>-100</v>
      </c>
    </row>
    <row r="212" spans="2:15" ht="12.75">
      <c r="B212" s="12">
        <v>9.35</v>
      </c>
      <c r="C212" s="12">
        <f t="shared" si="16"/>
        <v>0.5718697142565468</v>
      </c>
      <c r="D212" s="12">
        <f t="shared" si="17"/>
        <v>0.0003993039639760971</v>
      </c>
      <c r="E212" s="12"/>
      <c r="F212" s="12">
        <v>9.35</v>
      </c>
      <c r="G212" s="12">
        <f t="shared" si="18"/>
        <v>-4.9149152964486005</v>
      </c>
      <c r="H212" s="12"/>
      <c r="I212" s="12">
        <v>93.5</v>
      </c>
      <c r="J212" s="12">
        <f t="shared" si="19"/>
        <v>-100</v>
      </c>
      <c r="K212" s="12">
        <f t="shared" si="20"/>
        <v>-100</v>
      </c>
      <c r="L212" s="12">
        <f t="shared" si="21"/>
        <v>-100</v>
      </c>
      <c r="M212" s="12">
        <f t="shared" si="22"/>
        <v>-100</v>
      </c>
      <c r="N212" s="12"/>
      <c r="O212" s="12">
        <f t="shared" si="23"/>
        <v>-100</v>
      </c>
    </row>
    <row r="213" spans="2:15" ht="12.75">
      <c r="B213" s="12">
        <v>9.4</v>
      </c>
      <c r="C213" s="12">
        <f t="shared" si="16"/>
        <v>0.5711077276020009</v>
      </c>
      <c r="D213" s="12">
        <f t="shared" si="17"/>
        <v>0.00039087568076939843</v>
      </c>
      <c r="E213" s="12"/>
      <c r="F213" s="12">
        <v>9.4</v>
      </c>
      <c r="G213" s="12">
        <f t="shared" si="18"/>
        <v>-4.949386251489111</v>
      </c>
      <c r="H213" s="12"/>
      <c r="I213" s="12">
        <v>94</v>
      </c>
      <c r="J213" s="12">
        <f t="shared" si="19"/>
        <v>-100</v>
      </c>
      <c r="K213" s="12">
        <f t="shared" si="20"/>
        <v>-100</v>
      </c>
      <c r="L213" s="12">
        <f t="shared" si="21"/>
        <v>-100</v>
      </c>
      <c r="M213" s="12">
        <f t="shared" si="22"/>
        <v>-100</v>
      </c>
      <c r="N213" s="12"/>
      <c r="O213" s="12">
        <f t="shared" si="23"/>
        <v>-100</v>
      </c>
    </row>
    <row r="214" spans="2:15" ht="12.75">
      <c r="B214" s="12">
        <v>9.45</v>
      </c>
      <c r="C214" s="12">
        <f t="shared" si="16"/>
        <v>0.57035079058083</v>
      </c>
      <c r="D214" s="12">
        <f t="shared" si="17"/>
        <v>0.0003826686030802028</v>
      </c>
      <c r="E214" s="12"/>
      <c r="F214" s="12">
        <v>9.45</v>
      </c>
      <c r="G214" s="12">
        <f t="shared" si="18"/>
        <v>-4.9838572065296205</v>
      </c>
      <c r="H214" s="12"/>
      <c r="I214" s="12">
        <v>94.5</v>
      </c>
      <c r="J214" s="12">
        <f t="shared" si="19"/>
        <v>-100</v>
      </c>
      <c r="K214" s="12">
        <f t="shared" si="20"/>
        <v>-100</v>
      </c>
      <c r="L214" s="12">
        <f t="shared" si="21"/>
        <v>-100</v>
      </c>
      <c r="M214" s="12">
        <f t="shared" si="22"/>
        <v>-100</v>
      </c>
      <c r="N214" s="12"/>
      <c r="O214" s="12">
        <f t="shared" si="23"/>
        <v>-100</v>
      </c>
    </row>
    <row r="215" spans="2:15" ht="12.75">
      <c r="B215" s="12">
        <v>9.5</v>
      </c>
      <c r="C215" s="12">
        <f t="shared" si="16"/>
        <v>0.5695988432761473</v>
      </c>
      <c r="D215" s="12">
        <f t="shared" si="17"/>
        <v>0.000374675800523323</v>
      </c>
      <c r="E215" s="12"/>
      <c r="F215" s="12">
        <v>9.5</v>
      </c>
      <c r="G215" s="12">
        <f t="shared" si="18"/>
        <v>-5.018328161570131</v>
      </c>
      <c r="H215" s="12"/>
      <c r="I215" s="12">
        <v>95</v>
      </c>
      <c r="J215" s="12">
        <f t="shared" si="19"/>
        <v>-100</v>
      </c>
      <c r="K215" s="12">
        <f t="shared" si="20"/>
        <v>-100</v>
      </c>
      <c r="L215" s="12">
        <f t="shared" si="21"/>
        <v>-100</v>
      </c>
      <c r="M215" s="12">
        <f t="shared" si="22"/>
        <v>-100</v>
      </c>
      <c r="N215" s="12"/>
      <c r="O215" s="12">
        <f t="shared" si="23"/>
        <v>-100</v>
      </c>
    </row>
    <row r="216" spans="2:15" ht="12.75">
      <c r="B216" s="12">
        <v>9.55</v>
      </c>
      <c r="C216" s="12">
        <f t="shared" si="16"/>
        <v>0.5688518267926076</v>
      </c>
      <c r="D216" s="12">
        <f t="shared" si="17"/>
        <v>0.00036689059471372703</v>
      </c>
      <c r="E216" s="12"/>
      <c r="F216" s="12">
        <v>9.55</v>
      </c>
      <c r="G216" s="12">
        <f t="shared" si="18"/>
        <v>-5.052799116610641</v>
      </c>
      <c r="H216" s="12"/>
      <c r="I216" s="12">
        <v>95.5</v>
      </c>
      <c r="J216" s="12">
        <f t="shared" si="19"/>
        <v>-100</v>
      </c>
      <c r="K216" s="12">
        <f t="shared" si="20"/>
        <v>-100</v>
      </c>
      <c r="L216" s="12">
        <f t="shared" si="21"/>
        <v>-100</v>
      </c>
      <c r="M216" s="12">
        <f t="shared" si="22"/>
        <v>-100</v>
      </c>
      <c r="N216" s="12"/>
      <c r="O216" s="12">
        <f t="shared" si="23"/>
        <v>-100</v>
      </c>
    </row>
    <row r="217" spans="2:15" ht="12.75">
      <c r="B217" s="12">
        <v>9.6</v>
      </c>
      <c r="C217" s="12">
        <f aca="true" t="shared" si="24" ref="C217:C225">(1/$D$7*B217^($D$13-1))^(1/$D$13)</f>
        <v>0.5681096832337498</v>
      </c>
      <c r="D217" s="12">
        <f aca="true" t="shared" si="25" ref="D217:D225">(1/$D$8*B217^($D$14-1))^(1/$D$14)</f>
        <v>0.000359306548848564</v>
      </c>
      <c r="E217" s="12"/>
      <c r="F217" s="12">
        <v>9.6</v>
      </c>
      <c r="G217" s="12">
        <f aca="true" t="shared" si="26" ref="G217:G225">1/$H$8-$H$7/$H$8*B217</f>
        <v>-5.087270071651151</v>
      </c>
      <c r="H217" s="12"/>
      <c r="I217" s="12">
        <v>96</v>
      </c>
      <c r="J217" s="12">
        <f aca="true" t="shared" si="27" ref="J217:J225">IF(I217&gt;(H$10*H$18),-100,I217*H$11/H$10)</f>
        <v>-100</v>
      </c>
      <c r="K217" s="12">
        <f aca="true" t="shared" si="28" ref="K217:K225">IF(OR(I217&lt;(D$10-H$14*H$19),I217&gt;D$10),-100,H$15/H$14*(I217-D$10)+D$11)</f>
        <v>-100</v>
      </c>
      <c r="L217" s="12">
        <f aca="true" t="shared" si="29" ref="L217:L225">IF(OR(I217&gt;D$10,J217&gt;D$11,J217&lt;0),-100,J217)</f>
        <v>-100</v>
      </c>
      <c r="M217" s="12">
        <f aca="true" t="shared" si="30" ref="M217:M225">IF(OR(J217&gt;D$10,K217&gt;D$11,K217&lt;0),-100,K217)</f>
        <v>-100</v>
      </c>
      <c r="N217" s="12"/>
      <c r="O217" s="12">
        <f aca="true" t="shared" si="31" ref="O217:O225">IF(I217&lt;D$10,D$11,-100)</f>
        <v>-100</v>
      </c>
    </row>
    <row r="218" spans="2:15" ht="12.75">
      <c r="B218" s="12">
        <v>9.65</v>
      </c>
      <c r="C218" s="12">
        <f t="shared" si="24"/>
        <v>0.5673723556799585</v>
      </c>
      <c r="D218" s="12">
        <f t="shared" si="25"/>
        <v>0.00035191745777122526</v>
      </c>
      <c r="E218" s="12"/>
      <c r="F218" s="12">
        <v>9.65</v>
      </c>
      <c r="G218" s="12">
        <f t="shared" si="26"/>
        <v>-5.121741026691661</v>
      </c>
      <c r="H218" s="12"/>
      <c r="I218" s="12">
        <v>96.5</v>
      </c>
      <c r="J218" s="12">
        <f t="shared" si="27"/>
        <v>-100</v>
      </c>
      <c r="K218" s="12">
        <f t="shared" si="28"/>
        <v>-100</v>
      </c>
      <c r="L218" s="12">
        <f t="shared" si="29"/>
        <v>-100</v>
      </c>
      <c r="M218" s="12">
        <f t="shared" si="30"/>
        <v>-100</v>
      </c>
      <c r="N218" s="12"/>
      <c r="O218" s="12">
        <f t="shared" si="31"/>
        <v>-100</v>
      </c>
    </row>
    <row r="219" spans="2:15" ht="12.75">
      <c r="B219" s="12">
        <v>9.7</v>
      </c>
      <c r="C219" s="12">
        <f t="shared" si="24"/>
        <v>0.5666397881670223</v>
      </c>
      <c r="D219" s="12">
        <f t="shared" si="25"/>
        <v>0.00034471733849278624</v>
      </c>
      <c r="E219" s="12"/>
      <c r="F219" s="12">
        <v>9.7</v>
      </c>
      <c r="G219" s="12">
        <f t="shared" si="26"/>
        <v>-5.156211981732171</v>
      </c>
      <c r="H219" s="12"/>
      <c r="I219" s="12">
        <v>97</v>
      </c>
      <c r="J219" s="12">
        <f t="shared" si="27"/>
        <v>-100</v>
      </c>
      <c r="K219" s="12">
        <f t="shared" si="28"/>
        <v>-100</v>
      </c>
      <c r="L219" s="12">
        <f t="shared" si="29"/>
        <v>-100</v>
      </c>
      <c r="M219" s="12">
        <f t="shared" si="30"/>
        <v>-100</v>
      </c>
      <c r="N219" s="12"/>
      <c r="O219" s="12">
        <f t="shared" si="31"/>
        <v>-100</v>
      </c>
    </row>
    <row r="220" spans="2:15" ht="12.75">
      <c r="B220" s="12">
        <v>9.75</v>
      </c>
      <c r="C220" s="12">
        <f t="shared" si="24"/>
        <v>0.5659119256652702</v>
      </c>
      <c r="D220" s="12">
        <f t="shared" si="25"/>
        <v>0.00033770042114754546</v>
      </c>
      <c r="E220" s="12"/>
      <c r="F220" s="12">
        <v>9.75</v>
      </c>
      <c r="G220" s="12">
        <f t="shared" si="26"/>
        <v>-5.190682936772681</v>
      </c>
      <c r="H220" s="12"/>
      <c r="I220" s="12">
        <v>97.5</v>
      </c>
      <c r="J220" s="12">
        <f t="shared" si="27"/>
        <v>-100</v>
      </c>
      <c r="K220" s="12">
        <f t="shared" si="28"/>
        <v>-100</v>
      </c>
      <c r="L220" s="12">
        <f t="shared" si="29"/>
        <v>-100</v>
      </c>
      <c r="M220" s="12">
        <f t="shared" si="30"/>
        <v>-100</v>
      </c>
      <c r="N220" s="12"/>
      <c r="O220" s="12">
        <f t="shared" si="31"/>
        <v>-100</v>
      </c>
    </row>
    <row r="221" spans="2:15" ht="12.75">
      <c r="B221" s="12">
        <v>9.8</v>
      </c>
      <c r="C221" s="12">
        <f t="shared" si="24"/>
        <v>0.565188714059269</v>
      </c>
      <c r="D221" s="12">
        <f t="shared" si="25"/>
        <v>0.00033086114036069903</v>
      </c>
      <c r="E221" s="12"/>
      <c r="F221" s="12">
        <v>9.8</v>
      </c>
      <c r="G221" s="12">
        <f t="shared" si="26"/>
        <v>-5.225153891813192</v>
      </c>
      <c r="H221" s="12"/>
      <c r="I221" s="12">
        <v>98</v>
      </c>
      <c r="J221" s="12">
        <f t="shared" si="27"/>
        <v>-100</v>
      </c>
      <c r="K221" s="12">
        <f t="shared" si="28"/>
        <v>-100</v>
      </c>
      <c r="L221" s="12">
        <f t="shared" si="29"/>
        <v>-100</v>
      </c>
      <c r="M221" s="12">
        <f t="shared" si="30"/>
        <v>-100</v>
      </c>
      <c r="N221" s="12"/>
      <c r="O221" s="12">
        <f t="shared" si="31"/>
        <v>-100</v>
      </c>
    </row>
    <row r="222" spans="2:15" ht="12.75">
      <c r="B222" s="12">
        <v>9.85</v>
      </c>
      <c r="C222" s="12">
        <f t="shared" si="24"/>
        <v>0.5644701001280609</v>
      </c>
      <c r="D222" s="12">
        <f t="shared" si="25"/>
        <v>0.00032419412700736896</v>
      </c>
      <c r="E222" s="12"/>
      <c r="F222" s="12">
        <v>9.85</v>
      </c>
      <c r="G222" s="12">
        <f t="shared" si="26"/>
        <v>-5.2596248468537015</v>
      </c>
      <c r="H222" s="12"/>
      <c r="I222" s="12">
        <v>98.5</v>
      </c>
      <c r="J222" s="12">
        <f t="shared" si="27"/>
        <v>-100</v>
      </c>
      <c r="K222" s="12">
        <f t="shared" si="28"/>
        <v>-100</v>
      </c>
      <c r="L222" s="12">
        <f t="shared" si="29"/>
        <v>-100</v>
      </c>
      <c r="M222" s="12">
        <f t="shared" si="30"/>
        <v>-100</v>
      </c>
      <c r="N222" s="12"/>
      <c r="O222" s="12">
        <f t="shared" si="31"/>
        <v>-100</v>
      </c>
    </row>
    <row r="223" spans="2:15" ht="12.75">
      <c r="B223" s="12">
        <v>9.9</v>
      </c>
      <c r="C223" s="12">
        <f t="shared" si="24"/>
        <v>0.5637560315259289</v>
      </c>
      <c r="D223" s="12">
        <f t="shared" si="25"/>
        <v>0.00031769420034338873</v>
      </c>
      <c r="E223" s="12"/>
      <c r="F223" s="12">
        <v>9.9</v>
      </c>
      <c r="G223" s="12">
        <f t="shared" si="26"/>
        <v>-5.294095801894212</v>
      </c>
      <c r="H223" s="12"/>
      <c r="I223" s="12">
        <v>99</v>
      </c>
      <c r="J223" s="12">
        <f t="shared" si="27"/>
        <v>-100</v>
      </c>
      <c r="K223" s="12">
        <f t="shared" si="28"/>
        <v>-100</v>
      </c>
      <c r="L223" s="12">
        <f t="shared" si="29"/>
        <v>-100</v>
      </c>
      <c r="M223" s="12">
        <f t="shared" si="30"/>
        <v>-100</v>
      </c>
      <c r="N223" s="12"/>
      <c r="O223" s="12">
        <f t="shared" si="31"/>
        <v>-100</v>
      </c>
    </row>
    <row r="224" spans="2:15" ht="12.75">
      <c r="B224" s="12">
        <v>9.95</v>
      </c>
      <c r="C224" s="12">
        <f t="shared" si="24"/>
        <v>0.5630464567636678</v>
      </c>
      <c r="D224" s="12">
        <f t="shared" si="25"/>
        <v>0.00031135636048929493</v>
      </c>
      <c r="E224" s="12"/>
      <c r="F224" s="12">
        <v>9.95</v>
      </c>
      <c r="G224" s="12">
        <f t="shared" si="26"/>
        <v>-5.3285667569347215</v>
      </c>
      <c r="H224" s="12"/>
      <c r="I224" s="12">
        <v>99.5</v>
      </c>
      <c r="J224" s="12">
        <f t="shared" si="27"/>
        <v>-100</v>
      </c>
      <c r="K224" s="12">
        <f t="shared" si="28"/>
        <v>-100</v>
      </c>
      <c r="L224" s="12">
        <f t="shared" si="29"/>
        <v>-100</v>
      </c>
      <c r="M224" s="12">
        <f t="shared" si="30"/>
        <v>-100</v>
      </c>
      <c r="N224" s="12"/>
      <c r="O224" s="12">
        <f t="shared" si="31"/>
        <v>-100</v>
      </c>
    </row>
    <row r="225" spans="2:15" ht="12.75">
      <c r="B225" s="12">
        <v>10</v>
      </c>
      <c r="C225" s="12">
        <f t="shared" si="24"/>
        <v>0.5623413251903491</v>
      </c>
      <c r="D225" s="12">
        <f t="shared" si="25"/>
        <v>0.00030517578124999973</v>
      </c>
      <c r="E225" s="12"/>
      <c r="F225" s="12">
        <v>10</v>
      </c>
      <c r="G225" s="12">
        <f t="shared" si="26"/>
        <v>-5.363037711975232</v>
      </c>
      <c r="H225" s="12"/>
      <c r="I225" s="12">
        <v>100</v>
      </c>
      <c r="J225" s="12">
        <f t="shared" si="27"/>
        <v>-100</v>
      </c>
      <c r="K225" s="12">
        <f t="shared" si="28"/>
        <v>-100</v>
      </c>
      <c r="L225" s="12">
        <f t="shared" si="29"/>
        <v>-100</v>
      </c>
      <c r="M225" s="12">
        <f t="shared" si="30"/>
        <v>-100</v>
      </c>
      <c r="N225" s="12"/>
      <c r="O225" s="12">
        <f t="shared" si="31"/>
        <v>-100</v>
      </c>
    </row>
  </sheetData>
  <sheetProtection/>
  <mergeCells count="4">
    <mergeCell ref="B23:D23"/>
    <mergeCell ref="F23:G23"/>
    <mergeCell ref="I23:M23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2017-03-03T08:00:10Z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