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35" windowWidth="15165" windowHeight="8820" activeTab="0"/>
  </bookViews>
  <sheets>
    <sheet name="step1" sheetId="1" r:id="rId1"/>
    <sheet name="step2" sheetId="2" r:id="rId2"/>
    <sheet name="final" sheetId="3" r:id="rId3"/>
  </sheets>
  <definedNames/>
  <calcPr fullCalcOnLoad="1"/>
</workbook>
</file>

<file path=xl/comments1.xml><?xml version="1.0" encoding="utf-8"?>
<comments xmlns="http://schemas.openxmlformats.org/spreadsheetml/2006/main">
  <authors>
    <author>Tom Lacksonen</author>
  </authors>
  <commentList>
    <comment ref="B12" authorId="0">
      <text>
        <r>
          <rPr>
            <sz val="8"/>
            <rFont val="Tahoma"/>
            <family val="2"/>
          </rPr>
          <t>The construction cost is the one-time present cost, given in cell F6.  Cost may be a positive or negative value.</t>
        </r>
      </text>
    </comment>
    <comment ref="B13" authorId="0">
      <text>
        <r>
          <rPr>
            <sz val="8"/>
            <rFont val="Tahoma"/>
            <family val="2"/>
          </rPr>
          <t>Relocating businesses is a one-time future cost, given in cell B7.  Cost may be a positive or negative value.
The year is given in cell C7.
The interest rate is given in cell G9.</t>
        </r>
      </text>
    </comment>
    <comment ref="F8" authorId="0">
      <text>
        <r>
          <rPr>
            <sz val="8"/>
            <rFont val="Tahoma"/>
            <family val="2"/>
          </rPr>
          <t>This is a recurring annual cost.  Assume that it starts in year 1.</t>
        </r>
      </text>
    </comment>
    <comment ref="B14" authorId="0">
      <text>
        <r>
          <rPr>
            <sz val="8"/>
            <rFont val="Tahoma"/>
            <family val="2"/>
          </rPr>
          <t>Recurring costs and savings are expected to last indefinitely, as is the levee.
Dredging or repairs is the recurring cost, given in cell F8.  Cost may be a positive or negative number.
Reduced flood damage is the annual savings, given in cell B9.  Enter the savings as a positive number.</t>
        </r>
      </text>
    </comment>
    <comment ref="F6" authorId="0">
      <text>
        <r>
          <rPr>
            <sz val="8"/>
            <rFont val="Tahoma"/>
            <family val="2"/>
          </rPr>
          <t>This is a non-recurring cost in year 0, so it is a present cost.</t>
        </r>
      </text>
    </comment>
    <comment ref="B7" authorId="0">
      <text>
        <r>
          <rPr>
            <sz val="8"/>
            <rFont val="Tahoma"/>
            <family val="2"/>
          </rPr>
          <t>This is a one-time cost other than in year 0, so it is a non-recurring future cost.</t>
        </r>
      </text>
    </comment>
    <comment ref="C7" authorId="0">
      <text>
        <r>
          <rPr>
            <sz val="8"/>
            <rFont val="Tahoma"/>
            <family val="2"/>
          </rPr>
          <t>This is the year of the non-recurring future cost.</t>
        </r>
      </text>
    </comment>
    <comment ref="E9" authorId="0">
      <text>
        <r>
          <rPr>
            <sz val="8"/>
            <rFont val="Tahoma"/>
            <family val="2"/>
          </rPr>
          <t>We will calculate the present worth of all costs and savings.  If the present worth is positive, we should build the levee.</t>
        </r>
      </text>
    </comment>
    <comment ref="G9" authorId="0">
      <text>
        <r>
          <rPr>
            <sz val="8"/>
            <rFont val="Tahoma"/>
            <family val="2"/>
          </rPr>
          <t>This is the interest rate, i, for the time period, which is years.</t>
        </r>
      </text>
    </comment>
    <comment ref="B9" authorId="0">
      <text>
        <r>
          <rPr>
            <sz val="8"/>
            <rFont val="Tahoma"/>
            <family val="2"/>
          </rPr>
          <t>This is the recurring annual savings.  Assume savings srart in year 1.  Actual savings would vary from year to year, but we do not know which years will have which savings, so we will use this average value each year.</t>
        </r>
      </text>
    </comment>
  </commentList>
</comments>
</file>

<file path=xl/comments2.xml><?xml version="1.0" encoding="utf-8"?>
<comments xmlns="http://schemas.openxmlformats.org/spreadsheetml/2006/main">
  <authors>
    <author>Tom Lacksonen</author>
  </authors>
  <commentList>
    <comment ref="B12" authorId="0">
      <text>
        <r>
          <rPr>
            <sz val="8"/>
            <rFont val="Tahoma"/>
            <family val="2"/>
          </rPr>
          <t xml:space="preserve"> Enter formulas so that the costs come out negative and savings come out positive.
1.  The present worth is the present cost expressed as a negative number.
2.  Use the </t>
        </r>
        <r>
          <rPr>
            <b/>
            <sz val="8"/>
            <rFont val="Tahoma"/>
            <family val="2"/>
          </rPr>
          <t>=PV</t>
        </r>
        <r>
          <rPr>
            <sz val="8"/>
            <rFont val="Tahoma"/>
            <family val="2"/>
          </rPr>
          <t xml:space="preserve"> function to find present worth of the future cost.
The first term is interest rate, D25.
The second term is number of years, D24.
The third term is the annual cost, so just put a comma to skip to the fourth term.
The fourth term is future cost in D23.
3.  The present worth of a recurring cost or savings is A/i.  The annual values are in D30 and D32.  Interest is in D34.</t>
        </r>
      </text>
    </comment>
    <comment ref="B13" authorId="0">
      <text>
        <r>
          <rPr>
            <sz val="8"/>
            <rFont val="Tahoma"/>
            <family val="2"/>
          </rPr>
          <t>Total present worth is the sum of the 4 present worths already calculated.</t>
        </r>
      </text>
    </comment>
    <comment ref="B14" authorId="0">
      <text>
        <r>
          <rPr>
            <sz val="8"/>
            <rFont val="Tahoma"/>
            <family val="2"/>
          </rPr>
          <t xml:space="preserve">To analyze a single alternative, calculate the present worth of all costs (-) and savings (+).  If the total present worth in cell D36 is positive, we should build the levee, so put a </t>
        </r>
        <r>
          <rPr>
            <b/>
            <sz val="8"/>
            <rFont val="Tahoma"/>
            <family val="2"/>
          </rPr>
          <t>Y</t>
        </r>
        <r>
          <rPr>
            <sz val="8"/>
            <rFont val="Tahoma"/>
            <family val="2"/>
          </rPr>
          <t xml:space="preserve"> in cell D38.  If the total present worth in cell D36 is negative, we should not build the levee, so put an </t>
        </r>
        <r>
          <rPr>
            <b/>
            <sz val="8"/>
            <rFont val="Tahoma"/>
            <family val="2"/>
          </rPr>
          <t>N</t>
        </r>
        <r>
          <rPr>
            <sz val="8"/>
            <rFont val="Tahoma"/>
            <family val="2"/>
          </rPr>
          <t xml:space="preserve"> in cell D38.</t>
        </r>
      </text>
    </comment>
  </commentList>
</comments>
</file>

<file path=xl/sharedStrings.xml><?xml version="1.0" encoding="utf-8"?>
<sst xmlns="http://schemas.openxmlformats.org/spreadsheetml/2006/main" count="64" uniqueCount="37">
  <si>
    <t>Step 1</t>
  </si>
  <si>
    <t>Step 2</t>
  </si>
  <si>
    <t>Final solution</t>
  </si>
  <si>
    <t xml:space="preserve">Help </t>
  </si>
  <si>
    <t>Help</t>
  </si>
  <si>
    <r>
      <t xml:space="preserve">Press </t>
    </r>
    <r>
      <rPr>
        <b/>
        <sz val="12"/>
        <rFont val="Arial"/>
        <family val="2"/>
      </rPr>
      <t>Ctrl-a</t>
    </r>
    <r>
      <rPr>
        <sz val="12"/>
        <color indexed="12"/>
        <rFont val="Arial"/>
        <family val="2"/>
      </rPr>
      <t xml:space="preserve"> when finished.</t>
    </r>
  </si>
  <si>
    <r>
      <t xml:space="preserve">Move mouse over any cell with a </t>
    </r>
    <r>
      <rPr>
        <sz val="12"/>
        <color indexed="10"/>
        <rFont val="Arial"/>
        <family val="2"/>
      </rPr>
      <t>red arrow</t>
    </r>
    <r>
      <rPr>
        <sz val="12"/>
        <color indexed="12"/>
        <rFont val="Arial"/>
        <family val="2"/>
      </rPr>
      <t>.</t>
    </r>
  </si>
  <si>
    <t>Present worth</t>
  </si>
  <si>
    <r>
      <t xml:space="preserve">Press </t>
    </r>
    <r>
      <rPr>
        <b/>
        <sz val="12"/>
        <rFont val="Arial"/>
        <family val="2"/>
      </rPr>
      <t>Ctrl-b</t>
    </r>
    <r>
      <rPr>
        <sz val="12"/>
        <color indexed="12"/>
        <rFont val="Arial"/>
        <family val="2"/>
      </rPr>
      <t xml:space="preserve"> to see the final solution.</t>
    </r>
  </si>
  <si>
    <r>
      <t xml:space="preserve">Press </t>
    </r>
    <r>
      <rPr>
        <b/>
        <sz val="12"/>
        <rFont val="Arial"/>
        <family val="2"/>
      </rPr>
      <t>Ctrl-c</t>
    </r>
    <r>
      <rPr>
        <sz val="12"/>
        <color indexed="12"/>
        <rFont val="Arial"/>
        <family val="2"/>
      </rPr>
      <t xml:space="preserve"> to generate another problem.</t>
    </r>
  </si>
  <si>
    <t>Capitalized cost</t>
  </si>
  <si>
    <t>Levee problems</t>
  </si>
  <si>
    <t>The Army Corps of Engineers is considering a levee along the Maroon River to prevent</t>
  </si>
  <si>
    <t>Non-recurring costs</t>
  </si>
  <si>
    <t>Present cost</t>
  </si>
  <si>
    <t>Future cost</t>
  </si>
  <si>
    <t>Year</t>
  </si>
  <si>
    <t>Interest</t>
  </si>
  <si>
    <t>Recurring costs</t>
  </si>
  <si>
    <t>Annual cost</t>
  </si>
  <si>
    <t>Annual savings</t>
  </si>
  <si>
    <t>Build (Y or N)?</t>
  </si>
  <si>
    <t>N</t>
  </si>
  <si>
    <t xml:space="preserve">  =E21 + E25 + E30 + E32</t>
  </si>
  <si>
    <t>Enter the recurring costs and savings in cells D30 and D32.</t>
  </si>
  <si>
    <t>Enter the formulas for present worth of the costs in column E.</t>
  </si>
  <si>
    <t>Enter the formula for the total present worth in cell E36.</t>
  </si>
  <si>
    <t xml:space="preserve">  =D21</t>
  </si>
  <si>
    <t xml:space="preserve">  =PV(D25, D24, , -D23)</t>
  </si>
  <si>
    <t xml:space="preserve">  =D30 / D34</t>
  </si>
  <si>
    <t xml:space="preserve">  =D32 / D34</t>
  </si>
  <si>
    <t>Enter the one-time present cost in cell D21.</t>
  </si>
  <si>
    <t>Total present worth</t>
  </si>
  <si>
    <t>repair</t>
  </si>
  <si>
    <t>Enter the one-time future cost data in cells D23 to D25.</t>
  </si>
  <si>
    <r>
      <t xml:space="preserve">Enter </t>
    </r>
    <r>
      <rPr>
        <b/>
        <sz val="12"/>
        <rFont val="Arial"/>
        <family val="2"/>
      </rPr>
      <t>Y</t>
    </r>
    <r>
      <rPr>
        <sz val="12"/>
        <color indexed="12"/>
        <rFont val="Arial"/>
        <family val="2"/>
      </rPr>
      <t xml:space="preserve"> to decide to build or </t>
    </r>
    <r>
      <rPr>
        <b/>
        <sz val="12"/>
        <rFont val="Arial"/>
        <family val="2"/>
      </rPr>
      <t>N</t>
    </r>
    <r>
      <rPr>
        <sz val="12"/>
        <color indexed="12"/>
        <rFont val="Arial"/>
        <family val="2"/>
      </rPr>
      <t xml:space="preserve"> to decide not to build in cell E38.</t>
    </r>
  </si>
  <si>
    <r>
      <t>8</t>
    </r>
    <r>
      <rPr>
        <sz val="10"/>
        <rFont val="Arial"/>
        <family val="0"/>
      </rPr>
      <t xml:space="preserve">  Copyright, 2001, Thomas A. Lacksonen</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</si>
</sst>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quot;$&quot;#,##0.000"/>
    <numFmt numFmtId="167" formatCode="&quot;$&quot;#,##0.0"/>
    <numFmt numFmtId="168" formatCode="_(&quot;$&quot;* #,##0.0_);_(&quot;$&quot;* \(#,##0.0\);_(&quot;$&quot;* &quot;-&quot;??_);_(@_)"/>
    <numFmt numFmtId="169" formatCode="_(&quot;$&quot;* #,##0_);_(&quot;$&quot;* \(#,##0\);_(&quot;$&quot;* &quot;-&quot;??_);_(@_)"/>
    <numFmt numFmtId="170" formatCode="0.0%"/>
    <numFmt numFmtId="171" formatCode="&quot;$&quot;#,##0.0_);[Red]\(&quot;$&quot;#,##0.0\)"/>
  </numFmts>
  <fonts count="15">
    <font>
      <sz val="10"/>
      <name val="Arial"/>
      <family val="0"/>
    </font>
    <font>
      <sz val="10"/>
      <color indexed="10"/>
      <name val="Arial"/>
      <family val="2"/>
    </font>
    <font>
      <sz val="8"/>
      <name val="Tahoma"/>
      <family val="2"/>
    </font>
    <font>
      <b/>
      <sz val="8"/>
      <name val="Tahoma"/>
      <family val="2"/>
    </font>
    <font>
      <sz val="10"/>
      <color indexed="12"/>
      <name val="Arial"/>
      <family val="2"/>
    </font>
    <font>
      <b/>
      <sz val="14"/>
      <name val="Times New Roman"/>
      <family val="1"/>
    </font>
    <font>
      <sz val="12"/>
      <color indexed="12"/>
      <name val="Arial"/>
      <family val="2"/>
    </font>
    <font>
      <b/>
      <sz val="12"/>
      <name val="Arial"/>
      <family val="2"/>
    </font>
    <font>
      <sz val="12"/>
      <name val="Arial"/>
      <family val="2"/>
    </font>
    <font>
      <b/>
      <sz val="12"/>
      <name val="Times New Roman"/>
      <family val="1"/>
    </font>
    <font>
      <sz val="12"/>
      <color indexed="10"/>
      <name val="Arial"/>
      <family val="2"/>
    </font>
    <font>
      <b/>
      <sz val="10"/>
      <name val="Arial"/>
      <family val="2"/>
    </font>
    <font>
      <b/>
      <u val="single"/>
      <sz val="10"/>
      <name val="Arial"/>
      <family val="2"/>
    </font>
    <font>
      <sz val="14"/>
      <name val="WP TypographicSymbols"/>
      <family val="0"/>
    </font>
    <font>
      <b/>
      <sz val="8"/>
      <name val="Arial"/>
      <family val="2"/>
    </font>
  </fonts>
  <fills count="6">
    <fill>
      <patternFill/>
    </fill>
    <fill>
      <patternFill patternType="gray125"/>
    </fill>
    <fill>
      <patternFill patternType="solid">
        <fgColor indexed="41"/>
        <bgColor indexed="64"/>
      </patternFill>
    </fill>
    <fill>
      <patternFill patternType="solid">
        <fgColor indexed="47"/>
        <bgColor indexed="64"/>
      </patternFill>
    </fill>
    <fill>
      <patternFill patternType="solid">
        <fgColor indexed="13"/>
        <bgColor indexed="64"/>
      </patternFill>
    </fill>
    <fill>
      <patternFill patternType="solid">
        <fgColor indexed="11"/>
        <bgColor indexed="64"/>
      </patternFill>
    </fill>
  </fills>
  <borders count="9">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7">
    <xf numFmtId="0" fontId="0" fillId="0" borderId="0" xfId="0" applyAlignment="1">
      <alignment/>
    </xf>
    <xf numFmtId="0" fontId="0" fillId="0" borderId="1" xfId="0" applyBorder="1" applyAlignment="1">
      <alignment/>
    </xf>
    <xf numFmtId="0" fontId="0" fillId="0" borderId="0" xfId="0" applyBorder="1" applyAlignment="1">
      <alignment/>
    </xf>
    <xf numFmtId="0" fontId="0" fillId="0" borderId="0" xfId="0" applyFill="1" applyBorder="1" applyAlignment="1">
      <alignment/>
    </xf>
    <xf numFmtId="165" fontId="0" fillId="0" borderId="0" xfId="0" applyNumberFormat="1" applyFill="1"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8" fontId="0" fillId="0" borderId="0" xfId="0" applyNumberFormat="1" applyFill="1" applyBorder="1" applyAlignment="1" quotePrefix="1">
      <alignment/>
    </xf>
    <xf numFmtId="0" fontId="0" fillId="0" borderId="0" xfId="0" applyFont="1" applyAlignment="1">
      <alignment/>
    </xf>
    <xf numFmtId="10" fontId="0" fillId="0" borderId="0" xfId="0" applyNumberFormat="1" applyAlignment="1">
      <alignment/>
    </xf>
    <xf numFmtId="0" fontId="4" fillId="0" borderId="0" xfId="0" applyFont="1" applyAlignment="1">
      <alignment/>
    </xf>
    <xf numFmtId="0" fontId="5" fillId="0" borderId="0" xfId="0" applyFont="1" applyAlignment="1">
      <alignment horizontal="center"/>
    </xf>
    <xf numFmtId="0" fontId="6" fillId="0" borderId="0" xfId="0" applyFont="1" applyBorder="1" applyAlignment="1">
      <alignment/>
    </xf>
    <xf numFmtId="0" fontId="6" fillId="0" borderId="2" xfId="0" applyFont="1" applyBorder="1" applyAlignment="1">
      <alignment/>
    </xf>
    <xf numFmtId="0" fontId="6" fillId="0" borderId="1" xfId="0" applyFont="1" applyBorder="1" applyAlignment="1">
      <alignment/>
    </xf>
    <xf numFmtId="0" fontId="9" fillId="0" borderId="4" xfId="0" applyFont="1" applyBorder="1" applyAlignment="1">
      <alignment/>
    </xf>
    <xf numFmtId="0" fontId="10" fillId="0" borderId="2" xfId="0" applyFont="1" applyBorder="1" applyAlignment="1">
      <alignment/>
    </xf>
    <xf numFmtId="0" fontId="10" fillId="0" borderId="0" xfId="0" applyFont="1" applyBorder="1" applyAlignment="1">
      <alignment/>
    </xf>
    <xf numFmtId="0" fontId="8" fillId="0" borderId="4" xfId="0" applyFont="1" applyBorder="1" applyAlignment="1">
      <alignment/>
    </xf>
    <xf numFmtId="0" fontId="8" fillId="0" borderId="6" xfId="0" applyFont="1" applyBorder="1" applyAlignment="1">
      <alignment/>
    </xf>
    <xf numFmtId="0" fontId="0" fillId="2" borderId="8" xfId="0" applyFill="1" applyBorder="1" applyAlignment="1">
      <alignment/>
    </xf>
    <xf numFmtId="0" fontId="0" fillId="2" borderId="2" xfId="0" applyFill="1" applyBorder="1" applyAlignment="1">
      <alignment/>
    </xf>
    <xf numFmtId="0" fontId="0" fillId="2" borderId="3" xfId="0" applyFill="1" applyBorder="1" applyAlignment="1">
      <alignment/>
    </xf>
    <xf numFmtId="0" fontId="0" fillId="2" borderId="4" xfId="0" applyFill="1" applyBorder="1" applyAlignment="1">
      <alignment/>
    </xf>
    <xf numFmtId="0" fontId="0" fillId="2" borderId="0" xfId="0" applyFill="1" applyBorder="1" applyAlignment="1">
      <alignment/>
    </xf>
    <xf numFmtId="6" fontId="1" fillId="2" borderId="0" xfId="0" applyNumberFormat="1" applyFont="1" applyFill="1" applyBorder="1" applyAlignment="1">
      <alignment/>
    </xf>
    <xf numFmtId="0" fontId="0" fillId="2" borderId="5" xfId="0" applyFill="1" applyBorder="1" applyAlignment="1">
      <alignment/>
    </xf>
    <xf numFmtId="0" fontId="1" fillId="2" borderId="0" xfId="0" applyFont="1" applyFill="1" applyBorder="1" applyAlignment="1">
      <alignment/>
    </xf>
    <xf numFmtId="0" fontId="0" fillId="2" borderId="4" xfId="0" applyFont="1" applyFill="1" applyBorder="1" applyAlignment="1">
      <alignment/>
    </xf>
    <xf numFmtId="0" fontId="0" fillId="2" borderId="6" xfId="0" applyFill="1" applyBorder="1" applyAlignment="1">
      <alignment/>
    </xf>
    <xf numFmtId="0" fontId="0" fillId="2" borderId="1" xfId="0" applyFill="1" applyBorder="1" applyAlignment="1">
      <alignment/>
    </xf>
    <xf numFmtId="0" fontId="0" fillId="2" borderId="7" xfId="0" applyFill="1" applyBorder="1" applyAlignment="1">
      <alignment/>
    </xf>
    <xf numFmtId="6" fontId="0" fillId="2" borderId="0" xfId="0" applyNumberFormat="1" applyFill="1" applyBorder="1" applyAlignment="1">
      <alignment/>
    </xf>
    <xf numFmtId="0" fontId="9" fillId="3" borderId="8" xfId="0" applyFont="1" applyFill="1" applyBorder="1" applyAlignment="1">
      <alignment/>
    </xf>
    <xf numFmtId="0" fontId="9" fillId="3" borderId="6" xfId="0" applyFont="1" applyFill="1" applyBorder="1" applyAlignment="1">
      <alignment/>
    </xf>
    <xf numFmtId="0" fontId="0" fillId="3" borderId="2" xfId="0" applyFill="1" applyBorder="1" applyAlignment="1">
      <alignment/>
    </xf>
    <xf numFmtId="0" fontId="6" fillId="0" borderId="0" xfId="0" applyFont="1" applyAlignment="1">
      <alignment/>
    </xf>
    <xf numFmtId="10" fontId="0" fillId="0" borderId="0" xfId="0" applyNumberFormat="1" applyFill="1" applyBorder="1" applyAlignment="1">
      <alignment/>
    </xf>
    <xf numFmtId="8" fontId="0" fillId="0" borderId="0" xfId="0" applyNumberFormat="1" applyFill="1" applyBorder="1" applyAlignment="1">
      <alignment/>
    </xf>
    <xf numFmtId="0" fontId="0" fillId="0" borderId="0" xfId="0" applyFill="1" applyBorder="1" applyAlignment="1">
      <alignment horizontal="center"/>
    </xf>
    <xf numFmtId="165" fontId="0" fillId="0" borderId="0" xfId="0" applyNumberFormat="1" applyFill="1" applyBorder="1" applyAlignment="1">
      <alignment horizontal="center"/>
    </xf>
    <xf numFmtId="0" fontId="0" fillId="0" borderId="0" xfId="0" applyFill="1" applyBorder="1" applyAlignment="1">
      <alignment horizontal="center" wrapText="1"/>
    </xf>
    <xf numFmtId="164" fontId="0" fillId="0" borderId="0" xfId="0" applyNumberFormat="1" applyFill="1" applyBorder="1" applyAlignment="1">
      <alignment/>
    </xf>
    <xf numFmtId="169" fontId="0" fillId="0" borderId="0" xfId="17" applyNumberFormat="1" applyAlignment="1">
      <alignment/>
    </xf>
    <xf numFmtId="169" fontId="0" fillId="0" borderId="0" xfId="17" applyNumberFormat="1" applyBorder="1" applyAlignment="1">
      <alignment/>
    </xf>
    <xf numFmtId="169" fontId="0" fillId="0" borderId="0" xfId="17" applyNumberFormat="1" applyFill="1" applyBorder="1" applyAlignment="1">
      <alignment/>
    </xf>
    <xf numFmtId="0" fontId="0" fillId="0" borderId="1" xfId="0" applyFill="1" applyBorder="1" applyAlignment="1">
      <alignment/>
    </xf>
    <xf numFmtId="9" fontId="1" fillId="0" borderId="0" xfId="0" applyNumberFormat="1" applyFont="1" applyFill="1" applyBorder="1" applyAlignment="1">
      <alignment/>
    </xf>
    <xf numFmtId="0" fontId="1" fillId="2" borderId="1" xfId="0" applyFont="1" applyFill="1" applyBorder="1" applyAlignment="1">
      <alignment/>
    </xf>
    <xf numFmtId="9" fontId="0" fillId="0" borderId="0" xfId="0" applyNumberFormat="1" applyFill="1" applyBorder="1" applyAlignment="1">
      <alignment/>
    </xf>
    <xf numFmtId="0" fontId="10" fillId="0" borderId="1" xfId="0" applyFont="1" applyBorder="1" applyAlignment="1">
      <alignment/>
    </xf>
    <xf numFmtId="164" fontId="0" fillId="0" borderId="0" xfId="0" applyNumberFormat="1" applyAlignment="1">
      <alignment horizontal="left"/>
    </xf>
    <xf numFmtId="164" fontId="0" fillId="0" borderId="0" xfId="0" applyNumberFormat="1" applyFill="1" applyBorder="1" applyAlignment="1" quotePrefix="1">
      <alignment horizontal="left"/>
    </xf>
    <xf numFmtId="0" fontId="0" fillId="0" borderId="0" xfId="0" applyFill="1" applyBorder="1" applyAlignment="1">
      <alignment horizontal="right"/>
    </xf>
    <xf numFmtId="164" fontId="0" fillId="4" borderId="0" xfId="0" applyNumberFormat="1" applyFill="1" applyBorder="1" applyAlignment="1">
      <alignment/>
    </xf>
    <xf numFmtId="0" fontId="11" fillId="0" borderId="0" xfId="0" applyFont="1" applyFill="1" applyBorder="1" applyAlignment="1">
      <alignment/>
    </xf>
    <xf numFmtId="0" fontId="12" fillId="0" borderId="0" xfId="0" applyFont="1" applyFill="1" applyBorder="1" applyAlignment="1">
      <alignment/>
    </xf>
    <xf numFmtId="9" fontId="0" fillId="0" borderId="0" xfId="19" applyAlignment="1">
      <alignment/>
    </xf>
    <xf numFmtId="164" fontId="0" fillId="0" borderId="0" xfId="19" applyNumberFormat="1" applyFill="1" applyBorder="1" applyAlignment="1">
      <alignment/>
    </xf>
    <xf numFmtId="164" fontId="0" fillId="0" borderId="0" xfId="17" applyNumberFormat="1" applyFill="1" applyBorder="1" applyAlignment="1">
      <alignment/>
    </xf>
    <xf numFmtId="164" fontId="0" fillId="0" borderId="0" xfId="0" applyNumberFormat="1" applyAlignment="1">
      <alignment/>
    </xf>
    <xf numFmtId="9" fontId="0" fillId="0" borderId="0" xfId="19" applyFill="1" applyBorder="1" applyAlignment="1">
      <alignment/>
    </xf>
    <xf numFmtId="164" fontId="0" fillId="0" borderId="1" xfId="0" applyNumberFormat="1" applyFill="1" applyBorder="1" applyAlignment="1">
      <alignment/>
    </xf>
    <xf numFmtId="0" fontId="0" fillId="5" borderId="0" xfId="0" applyFill="1" applyBorder="1" applyAlignment="1">
      <alignment horizontal="center"/>
    </xf>
    <xf numFmtId="0" fontId="0" fillId="0" borderId="0" xfId="0" applyFill="1" applyBorder="1" applyAlignment="1" quotePrefix="1">
      <alignment/>
    </xf>
    <xf numFmtId="0" fontId="0" fillId="4" borderId="0" xfId="0" applyFill="1" applyBorder="1" applyAlignment="1">
      <alignment horizontal="center"/>
    </xf>
    <xf numFmtId="164" fontId="0" fillId="4" borderId="0" xfId="19" applyNumberFormat="1" applyFill="1" applyBorder="1" applyAlignment="1">
      <alignment/>
    </xf>
    <xf numFmtId="164" fontId="0" fillId="4" borderId="0" xfId="17" applyNumberFormat="1" applyFill="1" applyBorder="1" applyAlignment="1">
      <alignment/>
    </xf>
    <xf numFmtId="0" fontId="0" fillId="4" borderId="0" xfId="0" applyFill="1" applyBorder="1" applyAlignment="1">
      <alignment/>
    </xf>
    <xf numFmtId="164" fontId="0" fillId="4" borderId="0" xfId="0" applyNumberFormat="1" applyFill="1" applyAlignment="1">
      <alignment/>
    </xf>
    <xf numFmtId="9" fontId="0" fillId="4" borderId="0" xfId="19" applyFill="1" applyAlignment="1">
      <alignment/>
    </xf>
    <xf numFmtId="9" fontId="0" fillId="4" borderId="0" xfId="19" applyFill="1" applyBorder="1" applyAlignment="1">
      <alignment/>
    </xf>
    <xf numFmtId="0" fontId="13"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L43"/>
  <sheetViews>
    <sheetView tabSelected="1" workbookViewId="0" topLeftCell="A1">
      <selection activeCell="A1" sqref="A1"/>
    </sheetView>
  </sheetViews>
  <sheetFormatPr defaultColWidth="9.140625" defaultRowHeight="12.75"/>
  <cols>
    <col min="3" max="3" width="7.7109375" style="0" customWidth="1"/>
    <col min="4" max="5" width="12.7109375" style="0" customWidth="1"/>
    <col min="7" max="7" width="9.7109375" style="0" customWidth="1"/>
    <col min="9" max="9" width="5.7109375" style="0" customWidth="1"/>
    <col min="12" max="12" width="12.7109375" style="0" hidden="1" customWidth="1"/>
  </cols>
  <sheetData>
    <row r="1" ht="18.75">
      <c r="D1" s="15" t="s">
        <v>10</v>
      </c>
    </row>
    <row r="2" ht="18.75">
      <c r="D2" s="15" t="s">
        <v>11</v>
      </c>
    </row>
    <row r="3" ht="12.75" customHeight="1">
      <c r="D3" s="15"/>
    </row>
    <row r="4" ht="12.75">
      <c r="L4" s="47">
        <v>12000000</v>
      </c>
    </row>
    <row r="5" spans="2:12" ht="12.75">
      <c r="B5" s="24" t="s">
        <v>12</v>
      </c>
      <c r="C5" s="25"/>
      <c r="D5" s="25"/>
      <c r="E5" s="25"/>
      <c r="F5" s="25"/>
      <c r="G5" s="25"/>
      <c r="H5" s="25"/>
      <c r="I5" s="26"/>
      <c r="L5" s="47">
        <v>6000000</v>
      </c>
    </row>
    <row r="6" spans="2:12" ht="12.75">
      <c r="B6" s="27" t="str">
        <f>"repeated flooding of the town of Fartogo.  It will cost $"&amp;$L$4/1000000&amp;",000,000 now for construction"</f>
        <v>repeated flooding of the town of Fartogo.  It will cost $12,000,000 now for construction</v>
      </c>
      <c r="C6" s="28"/>
      <c r="D6" s="28"/>
      <c r="E6" s="28"/>
      <c r="F6" s="28"/>
      <c r="G6" s="28"/>
      <c r="H6" s="29"/>
      <c r="I6" s="30"/>
      <c r="L6" s="12">
        <v>2</v>
      </c>
    </row>
    <row r="7" spans="2:12" ht="12.75">
      <c r="B7" s="27" t="str">
        <f>"and $"&amp;$L$5/1000000&amp;",000,000 in "&amp;$L$12&amp;" from now to relocate businesses.  The levee is expected"</f>
        <v>and $6,000,000 in 2 years from now to relocate businesses.  The levee is expected</v>
      </c>
      <c r="C7" s="31"/>
      <c r="D7" s="28"/>
      <c r="E7" s="28"/>
      <c r="F7" s="28"/>
      <c r="G7" s="28"/>
      <c r="H7" s="28"/>
      <c r="I7" s="30"/>
      <c r="L7" s="47">
        <v>600000</v>
      </c>
    </row>
    <row r="8" spans="2:12" ht="12.75">
      <c r="B8" s="32" t="str">
        <f>"to last indefinitely, with annual "&amp;$L$13&amp;" costs of $"&amp;L7/1000&amp;",000 per year and annual savings of"</f>
        <v>to last indefinitely, with annual repair costs of $600,000 per year and annual savings of</v>
      </c>
      <c r="C8" s="28"/>
      <c r="D8" s="28"/>
      <c r="E8" s="28"/>
      <c r="F8" s="28"/>
      <c r="G8" s="28"/>
      <c r="H8" s="28"/>
      <c r="I8" s="30"/>
      <c r="L8" s="47">
        <v>2000000</v>
      </c>
    </row>
    <row r="9" spans="2:12" ht="12.75">
      <c r="B9" s="33" t="str">
        <f>"$"&amp;$L$8/1000000&amp;",000,000 of reduced flood damage.  Should the levee be built if i = "&amp;$L$9&amp;"% ?"</f>
        <v>$2,000,000 of reduced flood damage.  Should the levee be built if i = 17% ?</v>
      </c>
      <c r="C9" s="52"/>
      <c r="D9" s="34"/>
      <c r="E9" s="34"/>
      <c r="F9" s="34"/>
      <c r="G9" s="34"/>
      <c r="H9" s="34"/>
      <c r="I9" s="35"/>
      <c r="L9">
        <v>17</v>
      </c>
    </row>
    <row r="10" spans="2:12" ht="12.75">
      <c r="B10" s="3"/>
      <c r="C10" s="3"/>
      <c r="D10" s="3"/>
      <c r="E10" s="3"/>
      <c r="F10" s="51"/>
      <c r="G10" s="3"/>
      <c r="H10" s="3"/>
      <c r="I10" s="3"/>
      <c r="L10" s="13">
        <f>L9/100</f>
        <v>0.17</v>
      </c>
    </row>
    <row r="11" ht="12.75">
      <c r="C11" s="1"/>
    </row>
    <row r="12" spans="1:12" ht="15.75">
      <c r="A12" s="37" t="s">
        <v>0</v>
      </c>
      <c r="B12" s="20" t="s">
        <v>4</v>
      </c>
      <c r="C12" s="40" t="s">
        <v>31</v>
      </c>
      <c r="D12" s="5"/>
      <c r="E12" s="5"/>
      <c r="F12" s="5"/>
      <c r="G12" s="5"/>
      <c r="H12" s="5"/>
      <c r="I12" s="6"/>
      <c r="L12" s="3" t="str">
        <f>IF(L6=1,"1 year",$L$6&amp;" years")</f>
        <v>2 years</v>
      </c>
    </row>
    <row r="13" spans="1:12" ht="15.75">
      <c r="A13" s="19"/>
      <c r="B13" s="21" t="s">
        <v>4</v>
      </c>
      <c r="C13" s="16" t="s">
        <v>34</v>
      </c>
      <c r="D13" s="2"/>
      <c r="E13" s="2"/>
      <c r="F13" s="2"/>
      <c r="G13" s="2"/>
      <c r="H13" s="2"/>
      <c r="I13" s="8"/>
      <c r="L13" s="3" t="s">
        <v>33</v>
      </c>
    </row>
    <row r="14" spans="1:9" ht="15.75">
      <c r="A14" s="19"/>
      <c r="B14" s="21" t="s">
        <v>4</v>
      </c>
      <c r="C14" s="16" t="s">
        <v>24</v>
      </c>
      <c r="D14" s="2"/>
      <c r="E14" s="2"/>
      <c r="F14" s="2"/>
      <c r="G14" s="2"/>
      <c r="H14" s="2"/>
      <c r="I14" s="8"/>
    </row>
    <row r="15" spans="1:9" ht="15.75">
      <c r="A15" s="19"/>
      <c r="B15" s="2"/>
      <c r="C15" s="16" t="s">
        <v>5</v>
      </c>
      <c r="D15" s="2"/>
      <c r="E15" s="2"/>
      <c r="F15" s="2"/>
      <c r="G15" s="2"/>
      <c r="H15" s="2"/>
      <c r="I15" s="8"/>
    </row>
    <row r="16" spans="1:9" ht="15.75">
      <c r="A16" s="38" t="s">
        <v>3</v>
      </c>
      <c r="B16" s="1"/>
      <c r="C16" s="18" t="s">
        <v>6</v>
      </c>
      <c r="D16" s="1"/>
      <c r="E16" s="1"/>
      <c r="F16" s="1"/>
      <c r="G16" s="1"/>
      <c r="H16" s="1"/>
      <c r="I16" s="10"/>
    </row>
    <row r="17" spans="2:4" ht="12.75">
      <c r="B17" s="3"/>
      <c r="C17" s="3"/>
      <c r="D17" s="3"/>
    </row>
    <row r="18" spans="1:9" ht="12.75">
      <c r="A18" s="3"/>
      <c r="E18" s="3"/>
      <c r="F18" s="43"/>
      <c r="G18" s="44"/>
      <c r="H18" s="45"/>
      <c r="I18" s="3"/>
    </row>
    <row r="19" spans="1:9" ht="12.75">
      <c r="A19" s="3"/>
      <c r="B19" s="60" t="s">
        <v>13</v>
      </c>
      <c r="C19" s="3"/>
      <c r="D19" s="57"/>
      <c r="E19" s="3"/>
      <c r="F19" s="3"/>
      <c r="G19" s="3"/>
      <c r="H19" s="46"/>
      <c r="I19" s="3"/>
    </row>
    <row r="20" spans="1:9" ht="12.75">
      <c r="A20" s="3"/>
      <c r="B20" s="3"/>
      <c r="C20" s="3"/>
      <c r="D20" s="3"/>
      <c r="E20" s="3"/>
      <c r="F20" s="3"/>
      <c r="G20" s="48"/>
      <c r="H20" s="46"/>
      <c r="I20" s="3"/>
    </row>
    <row r="21" spans="1:9" ht="12.75">
      <c r="A21" s="3"/>
      <c r="B21" s="3" t="s">
        <v>14</v>
      </c>
      <c r="C21" s="3"/>
      <c r="D21" s="70"/>
      <c r="E21" s="3"/>
      <c r="F21" s="3"/>
      <c r="G21" s="48"/>
      <c r="H21" s="46"/>
      <c r="I21" s="3"/>
    </row>
    <row r="22" spans="1:9" ht="12.75">
      <c r="A22" s="3"/>
      <c r="B22" s="3"/>
      <c r="C22" s="3"/>
      <c r="D22" s="63"/>
      <c r="E22" s="3"/>
      <c r="F22" s="3"/>
      <c r="G22" s="48"/>
      <c r="H22" s="46"/>
      <c r="I22" s="3"/>
    </row>
    <row r="23" spans="1:9" ht="12.75">
      <c r="A23" s="3"/>
      <c r="B23" s="3" t="s">
        <v>15</v>
      </c>
      <c r="C23" s="4"/>
      <c r="D23" s="71"/>
      <c r="E23" s="3"/>
      <c r="F23" s="3"/>
      <c r="G23" s="48"/>
      <c r="H23" s="46"/>
      <c r="I23" s="3"/>
    </row>
    <row r="24" spans="1:9" ht="12.75">
      <c r="A24" s="3"/>
      <c r="B24" s="3" t="s">
        <v>16</v>
      </c>
      <c r="C24" s="3"/>
      <c r="D24" s="72"/>
      <c r="E24" s="3"/>
      <c r="F24" s="2"/>
      <c r="G24" s="2"/>
      <c r="H24" s="2"/>
      <c r="I24" s="3"/>
    </row>
    <row r="25" spans="1:8" ht="12.75">
      <c r="A25" s="3"/>
      <c r="B25" t="s">
        <v>17</v>
      </c>
      <c r="D25" s="74"/>
      <c r="E25" s="3"/>
      <c r="F25" s="3"/>
      <c r="G25" s="41"/>
      <c r="H25" s="3"/>
    </row>
    <row r="26" spans="1:8" ht="12.75">
      <c r="A26" s="3"/>
      <c r="D26" s="64"/>
      <c r="E26" s="3"/>
      <c r="F26" s="3"/>
      <c r="G26" s="3"/>
      <c r="H26" s="46"/>
    </row>
    <row r="27" spans="1:5" ht="12.75">
      <c r="A27" s="3"/>
      <c r="B27" s="3"/>
      <c r="C27" s="4"/>
      <c r="D27" s="46"/>
      <c r="E27" s="3"/>
    </row>
    <row r="28" spans="1:4" ht="12.75">
      <c r="A28" s="3"/>
      <c r="B28" s="60" t="s">
        <v>18</v>
      </c>
      <c r="C28" s="4"/>
      <c r="D28" s="46"/>
    </row>
    <row r="29" spans="1:4" ht="12.75">
      <c r="A29" s="3"/>
      <c r="B29" s="3"/>
      <c r="C29" s="4"/>
      <c r="D29" s="46"/>
    </row>
    <row r="30" spans="1:4" ht="12.75">
      <c r="A30" s="3"/>
      <c r="B30" s="3" t="s">
        <v>19</v>
      </c>
      <c r="C30" s="4"/>
      <c r="D30" s="73"/>
    </row>
    <row r="31" spans="1:4" ht="12.75">
      <c r="A31" s="3"/>
      <c r="B31" s="3"/>
      <c r="C31" s="4"/>
      <c r="D31" s="46"/>
    </row>
    <row r="32" spans="1:4" ht="12.75">
      <c r="A32" s="3"/>
      <c r="B32" s="3" t="s">
        <v>20</v>
      </c>
      <c r="C32" s="4"/>
      <c r="D32" s="58"/>
    </row>
    <row r="33" spans="1:4" ht="12.75">
      <c r="A33" s="3"/>
      <c r="C33" s="4"/>
      <c r="D33" s="46"/>
    </row>
    <row r="34" spans="2:4" ht="12.75">
      <c r="B34" s="3" t="s">
        <v>17</v>
      </c>
      <c r="C34" s="4"/>
      <c r="D34" s="75"/>
    </row>
    <row r="35" spans="2:4" ht="12.75">
      <c r="B35" s="3"/>
      <c r="C35" s="4"/>
      <c r="D35" s="3"/>
    </row>
    <row r="36" spans="2:4" ht="12.75">
      <c r="B36" s="3"/>
      <c r="C36" s="4"/>
      <c r="D36" s="3"/>
    </row>
    <row r="37" spans="2:4" ht="12.75">
      <c r="B37" s="3"/>
      <c r="C37" s="4"/>
      <c r="D37" s="3"/>
    </row>
    <row r="38" spans="2:4" ht="12.75">
      <c r="B38" s="3"/>
      <c r="C38" s="4"/>
      <c r="D38" s="3"/>
    </row>
    <row r="39" spans="2:4" ht="12.75">
      <c r="B39" s="3"/>
      <c r="C39" s="4"/>
      <c r="D39" s="3"/>
    </row>
    <row r="40" spans="2:4" ht="12.75">
      <c r="B40" s="3"/>
      <c r="C40" s="4"/>
      <c r="D40" s="3"/>
    </row>
    <row r="41" spans="2:4" ht="12.75">
      <c r="B41" s="3"/>
      <c r="C41" s="4"/>
      <c r="D41" s="3"/>
    </row>
    <row r="42" spans="2:4" ht="12.75">
      <c r="B42" s="3"/>
      <c r="C42" s="4"/>
      <c r="D42" s="3"/>
    </row>
    <row r="43" spans="2:4" ht="12.75">
      <c r="B43" s="3"/>
      <c r="C43" s="4"/>
      <c r="D43" s="3"/>
    </row>
  </sheetData>
  <printOptions/>
  <pageMargins left="0.75" right="0.75" top="1" bottom="1" header="0.5" footer="0.5"/>
  <pageSetup horizontalDpi="300" verticalDpi="300" orientation="portrait" r:id="rId3"/>
  <legacyDrawing r:id="rId2"/>
</worksheet>
</file>

<file path=xl/worksheets/sheet2.xml><?xml version="1.0" encoding="utf-8"?>
<worksheet xmlns="http://schemas.openxmlformats.org/spreadsheetml/2006/main" xmlns:r="http://schemas.openxmlformats.org/officeDocument/2006/relationships">
  <sheetPr codeName="Sheet4"/>
  <dimension ref="A1:K45"/>
  <sheetViews>
    <sheetView workbookViewId="0" topLeftCell="A1">
      <selection activeCell="C15" sqref="C15"/>
    </sheetView>
  </sheetViews>
  <sheetFormatPr defaultColWidth="9.140625" defaultRowHeight="12.75"/>
  <cols>
    <col min="3" max="3" width="7.7109375" style="0" customWidth="1"/>
    <col min="4" max="5" width="12.7109375" style="0" customWidth="1"/>
    <col min="7" max="7" width="9.7109375" style="0" customWidth="1"/>
    <col min="9" max="9" width="5.7109375" style="0" customWidth="1"/>
  </cols>
  <sheetData>
    <row r="1" ht="18.75">
      <c r="D1" s="15" t="str">
        <f>step1!D1</f>
        <v>Capitalized cost</v>
      </c>
    </row>
    <row r="2" ht="18.75">
      <c r="D2" s="15" t="str">
        <f>step1!D2</f>
        <v>Levee problems</v>
      </c>
    </row>
    <row r="5" spans="1:9" ht="12.75">
      <c r="A5" s="2"/>
      <c r="B5" s="24" t="str">
        <f>step1!B5</f>
        <v>The Army Corps of Engineers is considering a levee along the Maroon River to prevent</v>
      </c>
      <c r="C5" s="25"/>
      <c r="D5" s="25"/>
      <c r="E5" s="25"/>
      <c r="F5" s="25"/>
      <c r="G5" s="25"/>
      <c r="H5" s="25"/>
      <c r="I5" s="26"/>
    </row>
    <row r="6" spans="1:9" ht="12.75">
      <c r="A6" s="2"/>
      <c r="B6" s="27" t="str">
        <f>step1!B6</f>
        <v>repeated flooding of the town of Fartogo.  It will cost $12,000,000 now for construction</v>
      </c>
      <c r="C6" s="28"/>
      <c r="D6" s="28"/>
      <c r="E6" s="28"/>
      <c r="F6" s="28"/>
      <c r="G6" s="28"/>
      <c r="H6" s="36"/>
      <c r="I6" s="30"/>
    </row>
    <row r="7" spans="1:9" ht="12.75">
      <c r="A7" s="2"/>
      <c r="B7" s="27" t="str">
        <f>step1!B7</f>
        <v>and $6,000,000 in 2 years from now to relocate businesses.  The levee is expected</v>
      </c>
      <c r="C7" s="28"/>
      <c r="D7" s="28"/>
      <c r="E7" s="28"/>
      <c r="F7" s="28"/>
      <c r="G7" s="28"/>
      <c r="H7" s="28"/>
      <c r="I7" s="30"/>
    </row>
    <row r="8" spans="1:9" ht="12.75">
      <c r="A8" s="2"/>
      <c r="B8" s="27" t="str">
        <f>step1!B8</f>
        <v>to last indefinitely, with annual repair costs of $600,000 per year and annual savings of</v>
      </c>
      <c r="C8" s="28"/>
      <c r="D8" s="28"/>
      <c r="E8" s="28"/>
      <c r="F8" s="28"/>
      <c r="G8" s="28"/>
      <c r="H8" s="28"/>
      <c r="I8" s="30"/>
    </row>
    <row r="9" spans="1:9" ht="12.75">
      <c r="A9" s="2"/>
      <c r="B9" s="33" t="str">
        <f>step1!B9</f>
        <v>$2,000,000 of reduced flood damage.  Should the levee be built if i = 17% ?</v>
      </c>
      <c r="C9" s="34"/>
      <c r="D9" s="34"/>
      <c r="E9" s="34"/>
      <c r="F9" s="34"/>
      <c r="G9" s="34"/>
      <c r="H9" s="34"/>
      <c r="I9" s="35"/>
    </row>
    <row r="10" spans="1:9" ht="12.75">
      <c r="A10" s="2"/>
      <c r="B10" s="3"/>
      <c r="C10" s="3"/>
      <c r="D10" s="3"/>
      <c r="E10" s="3"/>
      <c r="F10" s="53"/>
      <c r="G10" s="3"/>
      <c r="H10" s="3"/>
      <c r="I10" s="3"/>
    </row>
    <row r="12" spans="1:9" ht="15.75">
      <c r="A12" s="37" t="s">
        <v>1</v>
      </c>
      <c r="B12" s="20" t="s">
        <v>4</v>
      </c>
      <c r="C12" s="17" t="s">
        <v>25</v>
      </c>
      <c r="D12" s="5"/>
      <c r="E12" s="5"/>
      <c r="F12" s="5"/>
      <c r="G12" s="5"/>
      <c r="H12" s="5"/>
      <c r="I12" s="6"/>
    </row>
    <row r="13" spans="1:9" ht="15">
      <c r="A13" s="22"/>
      <c r="B13" s="21" t="s">
        <v>4</v>
      </c>
      <c r="C13" s="16" t="s">
        <v>26</v>
      </c>
      <c r="D13" s="2"/>
      <c r="E13" s="2"/>
      <c r="F13" s="2"/>
      <c r="G13" s="2"/>
      <c r="H13" s="2"/>
      <c r="I13" s="8"/>
    </row>
    <row r="14" spans="2:9" ht="15.75">
      <c r="B14" s="21" t="s">
        <v>4</v>
      </c>
      <c r="C14" s="16" t="s">
        <v>35</v>
      </c>
      <c r="I14" s="8"/>
    </row>
    <row r="15" spans="1:9" ht="15" customHeight="1">
      <c r="A15" s="23"/>
      <c r="B15" s="54"/>
      <c r="C15" s="18" t="s">
        <v>8</v>
      </c>
      <c r="D15" s="1"/>
      <c r="E15" s="1"/>
      <c r="F15" s="1"/>
      <c r="G15" s="1"/>
      <c r="H15" s="1"/>
      <c r="I15" s="10"/>
    </row>
    <row r="16" spans="1:9" ht="12.75">
      <c r="A16" s="3"/>
      <c r="B16" s="3"/>
      <c r="C16" s="3"/>
      <c r="D16" s="3"/>
      <c r="E16" s="3"/>
      <c r="F16" s="3"/>
      <c r="G16" s="41"/>
      <c r="H16" s="3"/>
      <c r="I16" s="3"/>
    </row>
    <row r="17" spans="1:9" ht="12.75">
      <c r="A17" s="3"/>
      <c r="B17" s="3"/>
      <c r="C17" s="3"/>
      <c r="D17" s="3"/>
      <c r="E17" s="3"/>
      <c r="F17" s="3"/>
      <c r="G17" s="3"/>
      <c r="H17" s="3"/>
      <c r="I17" s="3"/>
    </row>
    <row r="18" spans="1:9" ht="12.75">
      <c r="A18" s="3"/>
      <c r="E18" s="3"/>
      <c r="F18" s="43"/>
      <c r="G18" s="44"/>
      <c r="H18" s="45"/>
      <c r="I18" s="3"/>
    </row>
    <row r="19" spans="1:11" ht="12.75">
      <c r="A19" s="3"/>
      <c r="B19" s="60" t="s">
        <v>13</v>
      </c>
      <c r="C19" s="3"/>
      <c r="D19" s="57"/>
      <c r="E19" s="3"/>
      <c r="F19" s="3"/>
      <c r="G19" s="3"/>
      <c r="H19" s="46"/>
      <c r="I19" s="3"/>
      <c r="K19" s="14"/>
    </row>
    <row r="20" spans="1:9" ht="12.75">
      <c r="A20" s="3"/>
      <c r="B20" s="3"/>
      <c r="C20" s="3"/>
      <c r="D20" s="3"/>
      <c r="E20" s="50" t="s">
        <v>7</v>
      </c>
      <c r="F20" s="3"/>
      <c r="G20" s="49"/>
      <c r="H20" s="46"/>
      <c r="I20" s="3"/>
    </row>
    <row r="21" spans="1:9" ht="12.75">
      <c r="A21" s="3"/>
      <c r="B21" s="3" t="s">
        <v>14</v>
      </c>
      <c r="C21" s="3"/>
      <c r="D21" s="62">
        <f>-step1!L4</f>
        <v>-12000000</v>
      </c>
      <c r="E21" s="58"/>
      <c r="F21" s="3"/>
      <c r="G21" s="49"/>
      <c r="H21" s="46"/>
      <c r="I21" s="3"/>
    </row>
    <row r="22" spans="1:9" ht="12.75">
      <c r="A22" s="3"/>
      <c r="B22" s="3"/>
      <c r="C22" s="3"/>
      <c r="D22" s="63"/>
      <c r="E22" s="46"/>
      <c r="F22" s="3"/>
      <c r="G22" s="49"/>
      <c r="H22" s="46"/>
      <c r="I22" s="3"/>
    </row>
    <row r="23" spans="1:9" ht="12.75">
      <c r="A23" s="3"/>
      <c r="B23" s="3" t="s">
        <v>15</v>
      </c>
      <c r="C23" s="4"/>
      <c r="D23" s="63">
        <f>-step1!L5</f>
        <v>-6000000</v>
      </c>
      <c r="F23" s="3"/>
      <c r="G23" s="49"/>
      <c r="H23" s="46"/>
      <c r="I23" s="3"/>
    </row>
    <row r="24" spans="1:9" ht="12.75">
      <c r="A24" s="3"/>
      <c r="B24" s="3" t="s">
        <v>16</v>
      </c>
      <c r="C24" s="3"/>
      <c r="D24" s="3">
        <f>step1!L6</f>
        <v>2</v>
      </c>
      <c r="E24" s="3"/>
      <c r="F24" s="3"/>
      <c r="G24" s="3"/>
      <c r="H24" s="3"/>
      <c r="I24" s="3"/>
    </row>
    <row r="25" spans="1:9" ht="12.75">
      <c r="A25" s="3"/>
      <c r="B25" t="s">
        <v>17</v>
      </c>
      <c r="D25" s="61">
        <f>step1!L10</f>
        <v>0.17</v>
      </c>
      <c r="E25" s="58"/>
      <c r="F25" s="3"/>
      <c r="G25" s="41"/>
      <c r="H25" s="3"/>
      <c r="I25" s="3"/>
    </row>
    <row r="26" spans="1:9" ht="12.75">
      <c r="A26" s="3"/>
      <c r="D26" s="64"/>
      <c r="E26" s="46"/>
      <c r="F26" s="3"/>
      <c r="G26" s="3"/>
      <c r="H26" s="46"/>
      <c r="I26" s="3"/>
    </row>
    <row r="27" spans="1:9" ht="12.75">
      <c r="A27" s="3"/>
      <c r="B27" s="3"/>
      <c r="C27" s="4"/>
      <c r="D27" s="46"/>
      <c r="E27" s="46"/>
      <c r="F27" s="3"/>
      <c r="G27" s="3"/>
      <c r="H27" s="3"/>
      <c r="I27" s="3"/>
    </row>
    <row r="28" spans="1:9" ht="12.75">
      <c r="A28" s="3"/>
      <c r="B28" s="60" t="s">
        <v>18</v>
      </c>
      <c r="C28" s="4"/>
      <c r="D28" s="46"/>
      <c r="E28" s="46"/>
      <c r="F28" s="3"/>
      <c r="G28" s="3"/>
      <c r="H28" s="3"/>
      <c r="I28" s="3"/>
    </row>
    <row r="29" spans="1:9" ht="12.75">
      <c r="A29" s="3"/>
      <c r="B29" s="3"/>
      <c r="C29" s="4"/>
      <c r="D29" s="46"/>
      <c r="E29" s="46"/>
      <c r="F29" s="3"/>
      <c r="G29" s="4"/>
      <c r="H29" s="3"/>
      <c r="I29" s="3"/>
    </row>
    <row r="30" spans="1:9" ht="12.75">
      <c r="A30" s="3"/>
      <c r="B30" s="3" t="s">
        <v>19</v>
      </c>
      <c r="C30" s="4"/>
      <c r="D30" s="64">
        <f>-step1!L7</f>
        <v>-600000</v>
      </c>
      <c r="E30" s="58"/>
      <c r="F30" s="3"/>
      <c r="G30" s="3"/>
      <c r="H30" s="3"/>
      <c r="I30" s="3"/>
    </row>
    <row r="31" spans="1:9" ht="12.75">
      <c r="A31" s="3"/>
      <c r="B31" s="3"/>
      <c r="C31" s="4"/>
      <c r="D31" s="46"/>
      <c r="E31" s="46"/>
      <c r="F31" s="3"/>
      <c r="G31" s="41"/>
      <c r="H31" s="3"/>
      <c r="I31" s="3"/>
    </row>
    <row r="32" spans="1:9" ht="12.75">
      <c r="A32" s="3"/>
      <c r="B32" s="3" t="s">
        <v>20</v>
      </c>
      <c r="C32" s="4"/>
      <c r="D32" s="46">
        <f>step1!L8</f>
        <v>2000000</v>
      </c>
      <c r="E32" s="58"/>
      <c r="F32" s="3"/>
      <c r="G32" s="3"/>
      <c r="H32" s="3"/>
      <c r="I32" s="3"/>
    </row>
    <row r="33" spans="1:9" ht="12.75">
      <c r="A33" s="3"/>
      <c r="C33" s="4"/>
      <c r="D33" s="46"/>
      <c r="E33" s="46"/>
      <c r="F33" s="3"/>
      <c r="G33" s="4"/>
      <c r="H33" s="3"/>
      <c r="I33" s="3"/>
    </row>
    <row r="34" spans="1:9" ht="12.75">
      <c r="A34" s="3"/>
      <c r="B34" s="3" t="s">
        <v>17</v>
      </c>
      <c r="C34" s="4"/>
      <c r="D34" s="65">
        <f>step1!L10</f>
        <v>0.17</v>
      </c>
      <c r="E34" s="66"/>
      <c r="F34" s="3"/>
      <c r="G34" s="3"/>
      <c r="H34" s="3"/>
      <c r="I34" s="3"/>
    </row>
    <row r="35" spans="1:9" ht="12.75">
      <c r="A35" s="3"/>
      <c r="C35" s="4"/>
      <c r="D35" s="46"/>
      <c r="E35" s="46"/>
      <c r="F35" s="3"/>
      <c r="G35" s="3"/>
      <c r="H35" s="3"/>
      <c r="I35" s="3"/>
    </row>
    <row r="36" spans="1:9" ht="12.75">
      <c r="A36" s="3"/>
      <c r="C36" s="59" t="s">
        <v>32</v>
      </c>
      <c r="D36" s="46"/>
      <c r="E36" s="58"/>
      <c r="F36" s="3"/>
      <c r="G36" s="3"/>
      <c r="H36" s="3"/>
      <c r="I36" s="3"/>
    </row>
    <row r="37" spans="1:9" ht="12.75">
      <c r="A37" s="3"/>
      <c r="C37" s="3"/>
      <c r="D37" s="46"/>
      <c r="E37" s="46"/>
      <c r="F37" s="3"/>
      <c r="G37" s="3"/>
      <c r="H37" s="3"/>
      <c r="I37" s="3"/>
    </row>
    <row r="38" spans="1:9" ht="12.75">
      <c r="A38" s="3"/>
      <c r="C38" s="3" t="s">
        <v>21</v>
      </c>
      <c r="D38" s="3"/>
      <c r="E38" s="69"/>
      <c r="F38" s="3"/>
      <c r="G38" s="3"/>
      <c r="H38" s="3"/>
      <c r="I38" s="3"/>
    </row>
    <row r="39" spans="1:9" ht="12.75">
      <c r="A39" s="3"/>
      <c r="B39" s="3"/>
      <c r="C39" s="4"/>
      <c r="D39" s="3"/>
      <c r="E39" s="3"/>
      <c r="F39" s="3"/>
      <c r="G39" s="3"/>
      <c r="H39" s="3"/>
      <c r="I39" s="3"/>
    </row>
    <row r="40" spans="1:9" ht="12.75">
      <c r="A40" s="3"/>
      <c r="B40" s="3"/>
      <c r="C40" s="4"/>
      <c r="D40" s="3"/>
      <c r="E40" s="3"/>
      <c r="F40" s="3"/>
      <c r="G40" s="3"/>
      <c r="H40" s="3"/>
      <c r="I40" s="3"/>
    </row>
    <row r="41" spans="1:9" ht="12.75">
      <c r="A41" s="3"/>
      <c r="B41" s="3"/>
      <c r="C41" s="4"/>
      <c r="D41" s="3"/>
      <c r="E41" s="3"/>
      <c r="F41" s="3"/>
      <c r="G41" s="3"/>
      <c r="H41" s="3"/>
      <c r="I41" s="3"/>
    </row>
    <row r="42" spans="1:9" ht="12.75">
      <c r="A42" s="3"/>
      <c r="B42" s="3"/>
      <c r="C42" s="4"/>
      <c r="D42" s="3"/>
      <c r="E42" s="3"/>
      <c r="F42" s="3"/>
      <c r="G42" s="3"/>
      <c r="H42" s="3"/>
      <c r="I42" s="3"/>
    </row>
    <row r="43" spans="1:9" ht="12.75">
      <c r="A43" s="3"/>
      <c r="B43" s="3"/>
      <c r="C43" s="3"/>
      <c r="D43" s="42"/>
      <c r="E43" s="3"/>
      <c r="F43" s="3"/>
      <c r="G43" s="3"/>
      <c r="H43" s="3"/>
      <c r="I43" s="3"/>
    </row>
    <row r="44" ht="12.75">
      <c r="D44" s="2"/>
    </row>
    <row r="45" ht="12.75">
      <c r="D45" s="2"/>
    </row>
  </sheetData>
  <printOptions/>
  <pageMargins left="0.75" right="0.75" top="1" bottom="1" header="0.5" footer="0.5"/>
  <pageSetup orientation="portrait" paperSize="9"/>
  <legacyDrawing r:id="rId2"/>
</worksheet>
</file>

<file path=xl/worksheets/sheet3.xml><?xml version="1.0" encoding="utf-8"?>
<worksheet xmlns="http://schemas.openxmlformats.org/spreadsheetml/2006/main" xmlns:r="http://schemas.openxmlformats.org/officeDocument/2006/relationships">
  <sheetPr codeName="Sheet5"/>
  <dimension ref="A1:M62"/>
  <sheetViews>
    <sheetView workbookViewId="0" topLeftCell="A17">
      <selection activeCell="A18" sqref="A18"/>
    </sheetView>
  </sheetViews>
  <sheetFormatPr defaultColWidth="9.140625" defaultRowHeight="12.75"/>
  <cols>
    <col min="3" max="3" width="7.7109375" style="0" customWidth="1"/>
    <col min="4" max="5" width="12.7109375" style="0" customWidth="1"/>
    <col min="7" max="7" width="9.7109375" style="0" customWidth="1"/>
    <col min="9" max="9" width="5.7109375" style="0" customWidth="1"/>
  </cols>
  <sheetData>
    <row r="1" ht="18.75">
      <c r="D1" s="15" t="str">
        <f>step1!D1</f>
        <v>Capitalized cost</v>
      </c>
    </row>
    <row r="2" ht="18.75">
      <c r="D2" s="15" t="str">
        <f>step1!D2</f>
        <v>Levee problems</v>
      </c>
    </row>
    <row r="5" spans="1:9" ht="12.75">
      <c r="A5" s="2"/>
      <c r="B5" s="24" t="str">
        <f>step1!B5</f>
        <v>The Army Corps of Engineers is considering a levee along the Maroon River to prevent</v>
      </c>
      <c r="C5" s="25"/>
      <c r="D5" s="25"/>
      <c r="E5" s="25"/>
      <c r="F5" s="25"/>
      <c r="G5" s="25"/>
      <c r="H5" s="25"/>
      <c r="I5" s="26"/>
    </row>
    <row r="6" spans="1:9" ht="12.75">
      <c r="A6" s="2"/>
      <c r="B6" s="27" t="str">
        <f>step1!B6</f>
        <v>repeated flooding of the town of Fartogo.  It will cost $12,000,000 now for construction</v>
      </c>
      <c r="C6" s="28"/>
      <c r="D6" s="28"/>
      <c r="E6" s="28"/>
      <c r="F6" s="28"/>
      <c r="G6" s="28"/>
      <c r="H6" s="36"/>
      <c r="I6" s="30"/>
    </row>
    <row r="7" spans="1:12" ht="12.75">
      <c r="A7" s="2"/>
      <c r="B7" s="27" t="str">
        <f>step1!B7</f>
        <v>and $6,000,000 in 2 years from now to relocate businesses.  The levee is expected</v>
      </c>
      <c r="C7" s="28"/>
      <c r="D7" s="28"/>
      <c r="E7" s="28"/>
      <c r="F7" s="28"/>
      <c r="G7" s="28"/>
      <c r="H7" s="28"/>
      <c r="I7" s="30"/>
      <c r="L7" s="46"/>
    </row>
    <row r="8" spans="1:12" ht="12.75">
      <c r="A8" s="2"/>
      <c r="B8" s="27" t="str">
        <f>step1!B8</f>
        <v>to last indefinitely, with annual repair costs of $600,000 per year and annual savings of</v>
      </c>
      <c r="C8" s="28"/>
      <c r="D8" s="28"/>
      <c r="E8" s="28"/>
      <c r="F8" s="28"/>
      <c r="G8" s="28"/>
      <c r="H8" s="28"/>
      <c r="I8" s="30"/>
      <c r="L8" s="56"/>
    </row>
    <row r="9" spans="1:12" ht="12.75">
      <c r="A9" s="2"/>
      <c r="B9" s="33" t="str">
        <f>step1!B9</f>
        <v>$2,000,000 of reduced flood damage.  Should the levee be built if i = 17% ?</v>
      </c>
      <c r="C9" s="34"/>
      <c r="D9" s="34"/>
      <c r="E9" s="34"/>
      <c r="F9" s="34"/>
      <c r="G9" s="34"/>
      <c r="H9" s="34"/>
      <c r="I9" s="35"/>
      <c r="L9" s="3"/>
    </row>
    <row r="10" spans="1:12" ht="12.75">
      <c r="A10" s="2"/>
      <c r="B10" s="3"/>
      <c r="C10" s="3"/>
      <c r="D10" s="3"/>
      <c r="E10" s="3"/>
      <c r="F10" s="53"/>
      <c r="G10" s="3"/>
      <c r="H10" s="3"/>
      <c r="I10" s="3"/>
      <c r="L10" s="46"/>
    </row>
    <row r="11" ht="12.75">
      <c r="L11" s="56"/>
    </row>
    <row r="12" spans="1:12" ht="15.75">
      <c r="A12" s="37" t="s">
        <v>2</v>
      </c>
      <c r="B12" s="39"/>
      <c r="C12" s="5"/>
      <c r="D12" s="5"/>
      <c r="E12" s="5"/>
      <c r="F12" s="5"/>
      <c r="G12" s="5"/>
      <c r="H12" s="5"/>
      <c r="I12" s="6"/>
      <c r="L12" s="47"/>
    </row>
    <row r="13" spans="1:9" ht="15.75">
      <c r="A13" s="7"/>
      <c r="B13" s="16" t="s">
        <v>9</v>
      </c>
      <c r="C13" s="2"/>
      <c r="D13" s="2"/>
      <c r="E13" s="2"/>
      <c r="F13" s="2"/>
      <c r="G13" s="2"/>
      <c r="H13" s="2"/>
      <c r="I13" s="8"/>
    </row>
    <row r="14" spans="1:12" ht="12.75">
      <c r="A14" s="9"/>
      <c r="B14" s="1"/>
      <c r="C14" s="1"/>
      <c r="D14" s="1"/>
      <c r="E14" s="1"/>
      <c r="F14" s="1"/>
      <c r="G14" s="1"/>
      <c r="H14" s="1"/>
      <c r="I14" s="10"/>
      <c r="L14" s="55"/>
    </row>
    <row r="15" spans="1:10" ht="12.75">
      <c r="A15" s="3"/>
      <c r="B15" s="3"/>
      <c r="C15" s="3"/>
      <c r="D15" s="3"/>
      <c r="E15" s="3"/>
      <c r="F15" s="3"/>
      <c r="G15" s="3"/>
      <c r="H15" s="3"/>
      <c r="I15" s="3"/>
      <c r="J15" s="3"/>
    </row>
    <row r="16" spans="9:10" ht="12.75">
      <c r="I16" s="3"/>
      <c r="J16" s="3"/>
    </row>
    <row r="17" spans="9:10" ht="12.75">
      <c r="I17" s="3"/>
      <c r="J17" s="3"/>
    </row>
    <row r="18" spans="1:10" ht="12.75">
      <c r="A18" s="3"/>
      <c r="E18" s="3"/>
      <c r="F18" s="43"/>
      <c r="G18" s="44"/>
      <c r="H18" s="45"/>
      <c r="I18" s="3"/>
      <c r="J18" s="3"/>
    </row>
    <row r="19" spans="1:10" ht="12.75">
      <c r="A19" s="3"/>
      <c r="B19" s="60" t="s">
        <v>13</v>
      </c>
      <c r="C19" s="3"/>
      <c r="D19" s="57"/>
      <c r="E19" s="3"/>
      <c r="F19" s="3"/>
      <c r="G19" s="3"/>
      <c r="H19" s="46"/>
      <c r="I19" s="3"/>
      <c r="J19" s="3"/>
    </row>
    <row r="20" spans="1:13" ht="12.75">
      <c r="A20" s="3"/>
      <c r="B20" s="3"/>
      <c r="C20" s="3"/>
      <c r="D20" s="3"/>
      <c r="E20" s="50" t="s">
        <v>7</v>
      </c>
      <c r="F20" s="3"/>
      <c r="G20" s="49"/>
      <c r="H20" s="56"/>
      <c r="I20" s="3"/>
      <c r="J20" s="3"/>
      <c r="K20" s="49"/>
      <c r="L20" s="46"/>
      <c r="M20" s="2"/>
    </row>
    <row r="21" spans="1:10" ht="12.75">
      <c r="A21" s="3"/>
      <c r="B21" s="3" t="s">
        <v>14</v>
      </c>
      <c r="C21" s="3"/>
      <c r="D21" s="62">
        <f>-step1!L4</f>
        <v>-12000000</v>
      </c>
      <c r="E21" s="46">
        <f>D21</f>
        <v>-12000000</v>
      </c>
      <c r="G21" s="68" t="s">
        <v>27</v>
      </c>
      <c r="H21" s="46"/>
      <c r="I21" s="3"/>
      <c r="J21" s="3"/>
    </row>
    <row r="22" spans="1:10" ht="12.75">
      <c r="A22" s="3"/>
      <c r="B22" s="3"/>
      <c r="C22" s="3"/>
      <c r="D22" s="63"/>
      <c r="E22" s="46"/>
      <c r="G22" s="3"/>
      <c r="H22" s="46"/>
      <c r="I22" s="3"/>
      <c r="J22" s="3"/>
    </row>
    <row r="23" spans="1:10" ht="12.75">
      <c r="A23" s="3"/>
      <c r="B23" s="3" t="s">
        <v>15</v>
      </c>
      <c r="C23" s="4"/>
      <c r="D23" s="63">
        <f>-step1!L5</f>
        <v>-6000000</v>
      </c>
      <c r="E23" s="46"/>
      <c r="G23" s="3"/>
      <c r="H23" s="46"/>
      <c r="I23" s="3"/>
      <c r="J23" s="3"/>
    </row>
    <row r="24" spans="1:10" ht="12.75">
      <c r="A24" s="3"/>
      <c r="B24" s="3" t="s">
        <v>16</v>
      </c>
      <c r="C24" s="3"/>
      <c r="D24" s="3">
        <f>step1!L6</f>
        <v>2</v>
      </c>
      <c r="E24" s="3"/>
      <c r="G24" s="3"/>
      <c r="H24" s="3"/>
      <c r="I24" s="3"/>
      <c r="J24" s="3"/>
    </row>
    <row r="25" spans="1:10" ht="12.75">
      <c r="A25" s="3"/>
      <c r="B25" t="s">
        <v>17</v>
      </c>
      <c r="D25" s="61">
        <f>step1!L10</f>
        <v>0.17</v>
      </c>
      <c r="E25" s="46">
        <f>PV(D25,D24,,-D23)</f>
        <v>-4383081.30615823</v>
      </c>
      <c r="G25" s="68" t="s">
        <v>28</v>
      </c>
      <c r="H25" s="3"/>
      <c r="I25" s="42"/>
      <c r="J25" s="3"/>
    </row>
    <row r="26" spans="1:10" ht="12.75">
      <c r="A26" s="3"/>
      <c r="D26" s="64"/>
      <c r="E26" s="46"/>
      <c r="I26" s="3"/>
      <c r="J26" s="3"/>
    </row>
    <row r="27" spans="1:10" ht="12.75">
      <c r="A27" s="3"/>
      <c r="B27" s="3"/>
      <c r="C27" s="4"/>
      <c r="D27" s="46"/>
      <c r="E27" s="46"/>
      <c r="G27" s="3"/>
      <c r="H27" s="3"/>
      <c r="I27" s="3"/>
      <c r="J27" s="3"/>
    </row>
    <row r="28" spans="1:10" ht="12.75">
      <c r="A28" s="3"/>
      <c r="B28" s="60" t="s">
        <v>18</v>
      </c>
      <c r="C28" s="4"/>
      <c r="D28" s="46"/>
      <c r="E28" s="46"/>
      <c r="G28" s="3"/>
      <c r="H28" s="3"/>
      <c r="I28" s="3"/>
      <c r="J28" s="3"/>
    </row>
    <row r="29" spans="1:10" ht="12.75">
      <c r="A29" s="3"/>
      <c r="B29" s="3"/>
      <c r="C29" s="4"/>
      <c r="D29" s="46"/>
      <c r="E29" s="46"/>
      <c r="G29" s="3"/>
      <c r="H29" s="3"/>
      <c r="I29" s="3"/>
      <c r="J29" s="3"/>
    </row>
    <row r="30" spans="1:10" ht="12.75">
      <c r="A30" s="3"/>
      <c r="B30" s="3" t="s">
        <v>19</v>
      </c>
      <c r="C30" s="4"/>
      <c r="D30" s="64">
        <f>-step1!L7</f>
        <v>-600000</v>
      </c>
      <c r="E30" s="46">
        <f>D30/D34</f>
        <v>-3529411.764705882</v>
      </c>
      <c r="G30" s="68" t="s">
        <v>29</v>
      </c>
      <c r="H30" s="3"/>
      <c r="I30" s="3"/>
      <c r="J30" s="3"/>
    </row>
    <row r="31" spans="1:10" ht="12.75">
      <c r="A31" s="3"/>
      <c r="B31" s="3"/>
      <c r="C31" s="4"/>
      <c r="D31" s="46"/>
      <c r="E31" s="46"/>
      <c r="G31" s="3"/>
      <c r="H31" s="3"/>
      <c r="I31" s="3"/>
      <c r="J31" s="3"/>
    </row>
    <row r="32" spans="1:10" ht="12.75">
      <c r="A32" s="3"/>
      <c r="B32" s="3" t="s">
        <v>20</v>
      </c>
      <c r="C32" s="4"/>
      <c r="D32" s="46">
        <f>step1!L8</f>
        <v>2000000</v>
      </c>
      <c r="E32" s="46">
        <f>D32/D34</f>
        <v>11764705.88235294</v>
      </c>
      <c r="G32" s="68" t="s">
        <v>30</v>
      </c>
      <c r="H32" s="3"/>
      <c r="I32" s="3"/>
      <c r="J32" s="3"/>
    </row>
    <row r="33" spans="1:10" ht="12.75">
      <c r="A33" s="3"/>
      <c r="C33" s="4"/>
      <c r="D33" s="46"/>
      <c r="E33" s="46"/>
      <c r="G33" s="3"/>
      <c r="H33" s="11"/>
      <c r="I33" s="3"/>
      <c r="J33" s="3"/>
    </row>
    <row r="34" spans="1:10" ht="12.75">
      <c r="A34" s="3"/>
      <c r="B34" s="3" t="s">
        <v>17</v>
      </c>
      <c r="C34" s="4"/>
      <c r="D34" s="65">
        <f>step1!L10</f>
        <v>0.17</v>
      </c>
      <c r="E34" s="66"/>
      <c r="G34" s="3"/>
      <c r="H34" s="3"/>
      <c r="I34" s="3"/>
      <c r="J34" s="3"/>
    </row>
    <row r="35" spans="1:10" ht="12.75">
      <c r="A35" s="3"/>
      <c r="C35" s="4"/>
      <c r="D35" s="46"/>
      <c r="E35" s="46"/>
      <c r="G35" s="3"/>
      <c r="H35" s="3"/>
      <c r="I35" s="3"/>
      <c r="J35" s="3"/>
    </row>
    <row r="36" spans="1:10" ht="12.75">
      <c r="A36" s="3"/>
      <c r="C36" s="59" t="s">
        <v>32</v>
      </c>
      <c r="D36" s="46"/>
      <c r="E36" s="46">
        <f>E21+E25+E30+E32</f>
        <v>-8147787.18851117</v>
      </c>
      <c r="G36" s="68" t="s">
        <v>23</v>
      </c>
      <c r="H36" s="3"/>
      <c r="I36" s="3"/>
      <c r="J36" s="3"/>
    </row>
    <row r="37" spans="1:10" ht="12.75">
      <c r="A37" s="3"/>
      <c r="C37" s="3"/>
      <c r="D37" s="46"/>
      <c r="E37" s="46"/>
      <c r="F37" s="3"/>
      <c r="G37" s="3"/>
      <c r="H37" s="3"/>
      <c r="I37" s="3"/>
      <c r="J37" s="3"/>
    </row>
    <row r="38" spans="1:10" ht="12.75">
      <c r="A38" s="3"/>
      <c r="C38" s="3" t="s">
        <v>21</v>
      </c>
      <c r="D38" s="3"/>
      <c r="E38" s="67" t="s">
        <v>22</v>
      </c>
      <c r="F38" s="3"/>
      <c r="G38" s="3"/>
      <c r="H38" s="3"/>
      <c r="I38" s="3"/>
      <c r="J38" s="3"/>
    </row>
    <row r="39" spans="1:10" ht="12.75">
      <c r="A39" s="3"/>
      <c r="C39" s="4"/>
      <c r="D39" s="3"/>
      <c r="E39" s="3"/>
      <c r="F39" s="3"/>
      <c r="G39" s="3"/>
      <c r="H39" s="3"/>
      <c r="I39" s="3"/>
      <c r="J39" s="3"/>
    </row>
    <row r="40" spans="1:10" ht="12.75">
      <c r="A40" s="3"/>
      <c r="C40" s="4"/>
      <c r="D40" s="3"/>
      <c r="E40" s="3"/>
      <c r="F40" s="3"/>
      <c r="G40" s="3"/>
      <c r="H40" s="3"/>
      <c r="I40" s="3"/>
      <c r="J40" s="3"/>
    </row>
    <row r="41" spans="1:10" ht="18">
      <c r="A41" s="3"/>
      <c r="B41" s="76" t="s">
        <v>36</v>
      </c>
      <c r="C41" s="4"/>
      <c r="D41" s="3"/>
      <c r="E41" s="3"/>
      <c r="F41" s="3"/>
      <c r="G41" s="3"/>
      <c r="H41" s="3"/>
      <c r="I41" s="3"/>
      <c r="J41" s="3"/>
    </row>
    <row r="42" spans="1:10" ht="12.75">
      <c r="A42" s="3"/>
      <c r="B42" s="3"/>
      <c r="C42" s="4"/>
      <c r="D42" s="3"/>
      <c r="E42" s="3"/>
      <c r="F42" s="3"/>
      <c r="G42" s="3"/>
      <c r="H42" s="3"/>
      <c r="I42" s="3"/>
      <c r="J42" s="3"/>
    </row>
    <row r="43" spans="1:10" ht="12.75">
      <c r="A43" s="3"/>
      <c r="B43" s="3"/>
      <c r="C43" s="3"/>
      <c r="D43" s="42"/>
      <c r="E43" s="3"/>
      <c r="F43" s="3"/>
      <c r="G43" s="3"/>
      <c r="H43" s="3"/>
      <c r="I43" s="3"/>
      <c r="J43" s="3"/>
    </row>
    <row r="44" spans="1:10" ht="12.75">
      <c r="A44" s="3"/>
      <c r="B44" s="3"/>
      <c r="C44" s="3"/>
      <c r="D44" s="3"/>
      <c r="E44" s="3"/>
      <c r="F44" s="3"/>
      <c r="G44" s="3"/>
      <c r="H44" s="3"/>
      <c r="I44" s="3"/>
      <c r="J44" s="3"/>
    </row>
    <row r="45" spans="1:10" ht="12.75">
      <c r="A45" s="3"/>
      <c r="B45" s="3"/>
      <c r="C45" s="3"/>
      <c r="D45" s="3"/>
      <c r="E45" s="3"/>
      <c r="F45" s="3"/>
      <c r="G45" s="3"/>
      <c r="H45" s="3"/>
      <c r="I45" s="3"/>
      <c r="J45" s="3"/>
    </row>
    <row r="46" ht="12.75">
      <c r="D46" s="2"/>
    </row>
    <row r="47" ht="12.75">
      <c r="D47" s="2"/>
    </row>
    <row r="48" ht="12.75">
      <c r="D48" s="2"/>
    </row>
    <row r="49" ht="12.75">
      <c r="D49" s="2"/>
    </row>
    <row r="50" ht="12.75">
      <c r="D50" s="2"/>
    </row>
    <row r="51" ht="12.75">
      <c r="D51" s="2"/>
    </row>
    <row r="52" ht="12.75">
      <c r="D52" s="2"/>
    </row>
    <row r="53" ht="12.75">
      <c r="D53" s="2"/>
    </row>
    <row r="54" ht="12.75">
      <c r="D54" s="2"/>
    </row>
    <row r="55" ht="12.75">
      <c r="D55" s="2"/>
    </row>
    <row r="56" ht="12.75">
      <c r="D56" s="2"/>
    </row>
    <row r="57" ht="12.75">
      <c r="D57" s="2"/>
    </row>
    <row r="58" ht="12.75">
      <c r="D58" s="2"/>
    </row>
    <row r="59" ht="12.75">
      <c r="D59" s="2"/>
    </row>
    <row r="60" ht="12.75">
      <c r="D60" s="2"/>
    </row>
    <row r="61" ht="12.75">
      <c r="D61" s="2"/>
    </row>
    <row r="62" ht="12.75">
      <c r="D62" s="2"/>
    </row>
  </sheetData>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UW-Stout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 Lacksonen</dc:creator>
  <cp:keywords/>
  <dc:description/>
  <cp:lastModifiedBy>Lacksonen</cp:lastModifiedBy>
  <cp:lastPrinted>1999-02-25T21:55:29Z</cp:lastPrinted>
  <dcterms:created xsi:type="dcterms:W3CDTF">1999-01-05T21:13:29Z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