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 defaultThemeVersion="124226"/>
  <bookViews>
    <workbookView xWindow="285" yWindow="0" windowWidth="4020" windowHeight="1170" firstSheet="5" activeTab="10"/>
  </bookViews>
  <sheets>
    <sheet name="EoC Exercise 1 DATA" sheetId="80" r:id="rId1"/>
    <sheet name="EoC Exercise 2 DATA" sheetId="81" r:id="rId2"/>
    <sheet name="EoC Exercise 3 DATA" sheetId="82" r:id="rId3"/>
    <sheet name="EoC Exercise 5 Template" sheetId="83" r:id="rId4"/>
    <sheet name="EoC Exercise 6 DATA" sheetId="84" r:id="rId5"/>
    <sheet name="EoC Exercise 7 Template" sheetId="85" r:id="rId6"/>
    <sheet name="EoC Exercise 8 Template" sheetId="86" r:id="rId7"/>
    <sheet name="EoC Exercise 10 Template" sheetId="87" r:id="rId8"/>
    <sheet name="EoC Exercise 11 Template" sheetId="88" r:id="rId9"/>
    <sheet name="EoC Exercise 12 Template" sheetId="89" r:id="rId10"/>
    <sheet name="EoC Exercise 13 Template" sheetId="90" r:id="rId11"/>
  </sheets>
  <functionGroups builtInGroupCount="17"/>
  <definedNames>
    <definedName name="ExternalData_1" localSheetId="4">'EoC Exercise 6 DATA'!$L$2:$L$62</definedName>
    <definedName name="ExternalData_2" localSheetId="4">'EoC Exercise 6 DATA'!$L$2:$L$15</definedName>
    <definedName name="ExternalData_3" localSheetId="4">'EoC Exercise 6 DATA'!$A$2:$A$15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44525" iterate="1"/>
</workbook>
</file>

<file path=xl/calcChain.xml><?xml version="1.0" encoding="utf-8"?>
<calcChain xmlns="http://schemas.openxmlformats.org/spreadsheetml/2006/main">
  <c r="B37" i="90" l="1"/>
  <c r="A4" i="88"/>
  <c r="A5" i="88" s="1"/>
  <c r="A6" i="88" s="1"/>
  <c r="A7" i="88" s="1"/>
  <c r="A8" i="88" s="1"/>
  <c r="A9" i="88" s="1"/>
  <c r="A10" i="88" s="1"/>
  <c r="A11" i="88" s="1"/>
  <c r="A12" i="88" s="1"/>
  <c r="E3" i="85"/>
  <c r="D3" i="85"/>
  <c r="D18" i="83"/>
  <c r="C17" i="83"/>
  <c r="D17" i="83" s="1"/>
  <c r="C16" i="83"/>
  <c r="D16" i="83" s="1"/>
  <c r="C15" i="83"/>
  <c r="D15" i="83" s="1"/>
  <c r="C14" i="83"/>
  <c r="D14" i="83" s="1"/>
  <c r="C13" i="83"/>
  <c r="D13" i="83" s="1"/>
  <c r="C12" i="83"/>
  <c r="D12" i="83" s="1"/>
  <c r="C11" i="83"/>
  <c r="D11" i="83" s="1"/>
  <c r="C10" i="83"/>
  <c r="D10" i="83" s="1"/>
  <c r="C9" i="83"/>
  <c r="D9" i="83" s="1"/>
  <c r="C8" i="83"/>
  <c r="D8" i="83" s="1"/>
  <c r="C7" i="83"/>
  <c r="D7" i="83" s="1"/>
  <c r="C6" i="83"/>
  <c r="D6" i="83" s="1"/>
  <c r="C5" i="83"/>
  <c r="D5" i="83" s="1"/>
  <c r="C4" i="83"/>
  <c r="D4" i="83" s="1"/>
  <c r="D3" i="83"/>
</calcChain>
</file>

<file path=xl/connections.xml><?xml version="1.0" encoding="utf-8"?>
<connections xmlns="http://schemas.openxmlformats.org/spreadsheetml/2006/main">
  <connection id="1" name="Connection552" type="4" refreshedVersion="5" deleted="1" background="1" saveData="1">
    <webPr xl2000="1" htmlTables="1" htmlFormat="all"/>
  </connection>
  <connection id="2" name="Connection5521" type="4" refreshedVersion="5" deleted="1" background="1" saveData="1">
    <webPr xl2000="1" htmlTables="1" htmlFormat="all"/>
  </connection>
  <connection id="3" name="Connection55211" type="4" refreshedVersion="5" deleted="1" background="1" saveData="1">
    <webPr xl2000="1" htmlTables="1" htmlFormat="all"/>
  </connection>
</connections>
</file>

<file path=xl/sharedStrings.xml><?xml version="1.0" encoding="utf-8"?>
<sst xmlns="http://schemas.openxmlformats.org/spreadsheetml/2006/main" count="91" uniqueCount="77">
  <si>
    <t>Date</t>
  </si>
  <si>
    <t>Year</t>
  </si>
  <si>
    <t>Annual return</t>
  </si>
  <si>
    <t>Correlation</t>
  </si>
  <si>
    <t>Covariance</t>
  </si>
  <si>
    <t>Standard deviation</t>
  </si>
  <si>
    <t>Mean</t>
  </si>
  <si>
    <t>IBM</t>
  </si>
  <si>
    <t>Covariances</t>
  </si>
  <si>
    <t>HighTech Corp. Stock price</t>
  </si>
  <si>
    <t>LowTech Corp. 
Stock price</t>
  </si>
  <si>
    <t>DATA ON THREE MUTUAL FUNDS</t>
  </si>
  <si>
    <t>Fidelity Fifty
FFTYX</t>
  </si>
  <si>
    <t>Value Line Larger Companies Focused
VALLX</t>
  </si>
  <si>
    <t>Fidelity Fund
FFIDX</t>
  </si>
  <si>
    <t>PRICES FOR FORD AND GM STOCK</t>
  </si>
  <si>
    <t>Ford</t>
  </si>
  <si>
    <t>GM</t>
  </si>
  <si>
    <t>KELLOGG PRICE AND DIVIDEND DATA</t>
  </si>
  <si>
    <t>Price at beginning of year</t>
  </si>
  <si>
    <t>Price at year end</t>
  </si>
  <si>
    <t>Average price during the year</t>
  </si>
  <si>
    <t>Dividend during year</t>
  </si>
  <si>
    <t>Total return</t>
  </si>
  <si>
    <t>Dividend yield</t>
  </si>
  <si>
    <t>VISA PRICE, DIVIDEND AND SPLIT DATA Q1, 2015</t>
  </si>
  <si>
    <t>Stock Quotes for VISA</t>
  </si>
  <si>
    <t>Closing
price</t>
  </si>
  <si>
    <t>Dividend during week</t>
  </si>
  <si>
    <t>Other information</t>
  </si>
  <si>
    <t>Open</t>
  </si>
  <si>
    <t>High</t>
  </si>
  <si>
    <t>Low</t>
  </si>
  <si>
    <t>Close</t>
  </si>
  <si>
    <t>Volume</t>
  </si>
  <si>
    <t>Adj Close</t>
  </si>
  <si>
    <t>4: 1 Stock Split (Mar 19, 2015)</t>
  </si>
  <si>
    <t>IBM AND KELLOGG</t>
  </si>
  <si>
    <t>Adjusted prices</t>
  </si>
  <si>
    <t>Kellogg (K)</t>
  </si>
  <si>
    <t>HEAVYSTEEL CORPORATION</t>
  </si>
  <si>
    <t>Closing stock price</t>
  </si>
  <si>
    <t>Stock splits</t>
  </si>
  <si>
    <t>Split-adjusted price</t>
  </si>
  <si>
    <t>Split-adjusted return</t>
  </si>
  <si>
    <t>2 for 1</t>
  </si>
  <si>
    <t>1.5 for 1</t>
  </si>
  <si>
    <t>Mean return</t>
  </si>
  <si>
    <t>Young Corp.</t>
  </si>
  <si>
    <t>Mature Corp.</t>
  </si>
  <si>
    <t>Share price</t>
  </si>
  <si>
    <t>Dividend per share</t>
  </si>
  <si>
    <t>CORRELATION -1
Chicken Feed and Poultry Delight Stocks</t>
  </si>
  <si>
    <t>Poultry Delight stock return</t>
  </si>
  <si>
    <t>Chicken Feed stock return</t>
  </si>
  <si>
    <t>Asset 1</t>
  </si>
  <si>
    <t>Asset 2</t>
  </si>
  <si>
    <t>Average return</t>
  </si>
  <si>
    <t>Return variance</t>
  </si>
  <si>
    <t>Proportion of 
asset 1</t>
  </si>
  <si>
    <t>Portfolio standard deviation</t>
  </si>
  <si>
    <t>Portfolio
mean return</t>
  </si>
  <si>
    <t>MONTHLY RETURNS:  BOEING (BA), GENERAL ELECTRIC (GE), WALMART (WMT)</t>
  </si>
  <si>
    <t>Return for month ending</t>
  </si>
  <si>
    <t>BA</t>
  </si>
  <si>
    <t>GE</t>
  </si>
  <si>
    <t>WMT</t>
  </si>
  <si>
    <t>Cov(BA,GE)</t>
  </si>
  <si>
    <t>Cov(BA,WMT)</t>
  </si>
  <si>
    <t>Cov(GE,WMT)</t>
  </si>
  <si>
    <t>Correlations</t>
  </si>
  <si>
    <t>Corr(BA,GE)</t>
  </si>
  <si>
    <t>Corr(BA,WMT)</t>
  </si>
  <si>
    <t>Corr(GE,WMT)</t>
  </si>
  <si>
    <t>Portfolio proportions</t>
  </si>
  <si>
    <t>Portfolio mean return</t>
  </si>
  <si>
    <t>Portfolio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</si>
</sst>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0.0000"/>
    <numFmt numFmtId="168" formatCode="#,##0.0000"/>
    <numFmt numFmtId="169" formatCode="[$-409]d\-mmm\-yy;@"/>
    <numFmt numFmtId="173" formatCode="[$-409]d\-mmm\-yyyy;@"/>
    <numFmt numFmtId="174" formatCode="B1dd\-mmm\-yy"/>
    <numFmt numFmtId="175" formatCode="yyyy\-mm\-dd;@"/>
  </numFmts>
  <fonts count="17">
    <font>
      <sz val="10"/>
      <name val="Arial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b/>
      <sz val="14"/>
      <name val="Arial"/>
      <family val="2"/>
    </font>
    <font>
      <sz val="10"/>
      <name val="Geneva"/>
    </font>
    <font>
      <b/>
      <sz val="10"/>
      <name val="Arial"/>
      <family val="2"/>
    </font>
    <font>
      <b/>
      <sz val="10"/>
      <name val="Arial"/>
      <family val="2"/>
      <charset val="177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9">
    <xf numFmtId="0" fontId="0" fillId="0" borderId="0"/>
    <xf numFmtId="0" fontId="7" fillId="0" borderId="0"/>
    <xf numFmtId="44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" borderId="1" applyNumberFormat="0" applyAlignment="0" applyProtection="0"/>
    <xf numFmtId="0" fontId="11" fillId="3" borderId="1" applyNumberFormat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3" fillId="0" borderId="0"/>
    <xf numFmtId="0" fontId="3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" fillId="0" borderId="0"/>
    <xf numFmtId="0" fontId="8" fillId="0" borderId="0"/>
  </cellStyleXfs>
  <cellXfs count="64">
    <xf numFmtId="0" fontId="0" fillId="0" borderId="0" xfId="0"/>
    <xf numFmtId="4" fontId="0" fillId="0" borderId="0" xfId="0" applyNumberFormat="1"/>
    <xf numFmtId="0" fontId="0" fillId="5" borderId="0" xfId="0" applyFill="1"/>
    <xf numFmtId="0" fontId="0" fillId="0" borderId="0" xfId="0" applyAlignment="1">
      <alignment horizontal="center"/>
    </xf>
    <xf numFmtId="10" fontId="0" fillId="0" borderId="0" xfId="15" applyNumberFormat="1" applyFont="1"/>
    <xf numFmtId="10" fontId="8" fillId="0" borderId="0" xfId="15" applyNumberFormat="1" applyFont="1"/>
    <xf numFmtId="169" fontId="0" fillId="0" borderId="0" xfId="0" applyNumberFormat="1"/>
    <xf numFmtId="167" fontId="0" fillId="5" borderId="0" xfId="0" applyNumberFormat="1" applyFill="1"/>
    <xf numFmtId="2" fontId="0" fillId="0" borderId="0" xfId="0" applyNumberFormat="1"/>
    <xf numFmtId="173" fontId="0" fillId="0" borderId="0" xfId="0" applyNumberForma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73" fontId="0" fillId="0" borderId="0" xfId="0" applyNumberFormat="1"/>
    <xf numFmtId="2" fontId="0" fillId="0" borderId="0" xfId="0" applyNumberFormat="1" applyFill="1" applyBorder="1" applyAlignment="1">
      <alignment horizontal="center"/>
    </xf>
    <xf numFmtId="174" fontId="1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69" fontId="12" fillId="0" borderId="0" xfId="0" applyNumberFormat="1" applyFont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NumberFormat="1"/>
    <xf numFmtId="9" fontId="0" fillId="0" borderId="0" xfId="15" applyFont="1"/>
    <xf numFmtId="169" fontId="12" fillId="0" borderId="0" xfId="0" applyNumberFormat="1" applyFont="1" applyAlignment="1">
      <alignment wrapText="1"/>
    </xf>
    <xf numFmtId="0" fontId="8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75" fontId="0" fillId="0" borderId="0" xfId="0" applyNumberFormat="1"/>
    <xf numFmtId="0" fontId="0" fillId="0" borderId="0" xfId="0" applyAlignment="1"/>
    <xf numFmtId="169" fontId="12" fillId="0" borderId="0" xfId="0" applyNumberFormat="1" applyFont="1" applyAlignment="1">
      <alignment vertical="center" wrapText="1"/>
    </xf>
    <xf numFmtId="0" fontId="0" fillId="0" borderId="0" xfId="0" applyAlignment="1">
      <alignment horizontal="right"/>
    </xf>
    <xf numFmtId="10" fontId="0" fillId="5" borderId="0" xfId="0" applyNumberFormat="1" applyFill="1"/>
    <xf numFmtId="10" fontId="8" fillId="5" borderId="0" xfId="15" applyNumberFormat="1" applyFill="1"/>
    <xf numFmtId="167" fontId="0" fillId="0" borderId="0" xfId="0" applyNumberFormat="1"/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14" fillId="0" borderId="0" xfId="18" applyFont="1" applyAlignment="1">
      <alignment horizontal="center"/>
    </xf>
    <xf numFmtId="0" fontId="14" fillId="0" borderId="0" xfId="18" applyFont="1" applyAlignment="1">
      <alignment horizontal="center" vertical="center" wrapText="1"/>
    </xf>
    <xf numFmtId="0" fontId="8" fillId="0" borderId="0" xfId="18"/>
    <xf numFmtId="0" fontId="8" fillId="0" borderId="0" xfId="18" applyAlignment="1">
      <alignment horizontal="center"/>
    </xf>
    <xf numFmtId="10" fontId="8" fillId="0" borderId="0" xfId="18" applyNumberFormat="1"/>
    <xf numFmtId="4" fontId="8" fillId="5" borderId="0" xfId="16" applyNumberFormat="1" applyFill="1"/>
    <xf numFmtId="0" fontId="8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5" borderId="0" xfId="0" applyFont="1" applyFill="1" applyBorder="1"/>
    <xf numFmtId="10" fontId="0" fillId="5" borderId="0" xfId="15" applyNumberFormat="1" applyFont="1" applyFill="1"/>
    <xf numFmtId="0" fontId="0" fillId="0" borderId="0" xfId="0" applyAlignment="1">
      <alignment horizontal="left" indent="1"/>
    </xf>
    <xf numFmtId="168" fontId="0" fillId="5" borderId="0" xfId="15" applyNumberFormat="1" applyFont="1" applyFill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69" fontId="12" fillId="0" borderId="0" xfId="0" applyNumberFormat="1" applyFont="1" applyAlignment="1">
      <alignment horizontal="center" wrapText="1"/>
    </xf>
    <xf numFmtId="169" fontId="12" fillId="0" borderId="0" xfId="0" applyNumberFormat="1" applyFont="1" applyAlignment="1">
      <alignment horizontal="center" vertical="center" wrapText="1"/>
    </xf>
    <xf numFmtId="0" fontId="14" fillId="6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18" applyFont="1" applyAlignment="1">
      <alignment horizontal="center" vertical="center" wrapText="1"/>
    </xf>
  </cellXfs>
  <cellStyles count="19">
    <cellStyle name="20% - Accent3 2" xfId="3"/>
    <cellStyle name="Calculation 2" xfId="5"/>
    <cellStyle name="Comma 2" xfId="10"/>
    <cellStyle name="Currency 2" xfId="2"/>
    <cellStyle name="Input 2" xfId="4"/>
    <cellStyle name="My comma" xfId="16"/>
    <cellStyle name="Normal" xfId="0" builtinId="0"/>
    <cellStyle name="Normal 10" xfId="17"/>
    <cellStyle name="Normal 2" xfId="1"/>
    <cellStyle name="Normal 3" xfId="6"/>
    <cellStyle name="Normal 4" xfId="7"/>
    <cellStyle name="Normal 5" xfId="9"/>
    <cellStyle name="Normal 6" xfId="11"/>
    <cellStyle name="Normal 7" xfId="12"/>
    <cellStyle name="Normal 8" xfId="13"/>
    <cellStyle name="Normal 9" xfId="14"/>
    <cellStyle name="Normal_pfe_chap11" xfId="18"/>
    <cellStyle name="Percent 2" xfId="8"/>
    <cellStyle name="Percent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3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44" sqref="C44"/>
    </sheetView>
  </sheetViews>
  <sheetFormatPr defaultColWidth="9.140625" defaultRowHeight="12.75"/>
  <cols>
    <col min="1" max="1" width="12.85546875" style="12" customWidth="1"/>
    <col min="2" max="2" width="16.42578125" style="14" customWidth="1"/>
    <col min="3" max="3" width="15.28515625" style="14" customWidth="1"/>
    <col min="4" max="4" width="9.140625" style="14"/>
    <col min="5" max="5" width="12.5703125" style="14" customWidth="1"/>
    <col min="6" max="6" width="9.140625" style="14"/>
    <col min="7" max="7" width="22.5703125" style="14" bestFit="1" customWidth="1"/>
    <col min="8" max="8" width="10.28515625" style="14" bestFit="1" customWidth="1"/>
    <col min="9" max="16384" width="9.140625" style="14"/>
  </cols>
  <sheetData>
    <row r="1" spans="1:3" ht="25.5">
      <c r="B1" s="13" t="s">
        <v>9</v>
      </c>
      <c r="C1" s="13" t="s">
        <v>10</v>
      </c>
    </row>
    <row r="2" spans="1:3">
      <c r="A2" s="15">
        <v>39082</v>
      </c>
      <c r="B2" s="16">
        <v>75</v>
      </c>
      <c r="C2" s="16">
        <v>40</v>
      </c>
    </row>
    <row r="3" spans="1:3">
      <c r="A3" s="15">
        <v>39447</v>
      </c>
      <c r="B3" s="16">
        <v>86.25</v>
      </c>
      <c r="C3" s="16">
        <v>45.2</v>
      </c>
    </row>
    <row r="4" spans="1:3">
      <c r="A4" s="15">
        <v>39813</v>
      </c>
      <c r="B4" s="16">
        <v>125.32</v>
      </c>
      <c r="C4" s="16">
        <v>55.595999999999997</v>
      </c>
    </row>
    <row r="5" spans="1:3">
      <c r="A5" s="15">
        <v>40178</v>
      </c>
      <c r="B5" s="16">
        <v>91.640625</v>
      </c>
      <c r="C5" s="16">
        <v>48.368519999999997</v>
      </c>
    </row>
    <row r="6" spans="1:3">
      <c r="A6" s="15">
        <v>40543</v>
      </c>
      <c r="B6" s="16">
        <v>100.8046875</v>
      </c>
      <c r="C6" s="16">
        <v>32.880000000000003</v>
      </c>
    </row>
    <row r="7" spans="1:3">
      <c r="A7" s="15">
        <v>40908</v>
      </c>
      <c r="B7" s="16">
        <v>145.93</v>
      </c>
      <c r="C7" s="16">
        <v>61.64084188799999</v>
      </c>
    </row>
    <row r="8" spans="1:3">
      <c r="A8" s="15">
        <v>41274</v>
      </c>
      <c r="B8" s="16">
        <v>151.20703125000003</v>
      </c>
      <c r="C8" s="16">
        <v>75.818235522239988</v>
      </c>
    </row>
    <row r="9" spans="1:3">
      <c r="A9" s="15">
        <v>41639</v>
      </c>
      <c r="B9" s="16">
        <v>196.56914062500005</v>
      </c>
      <c r="C9" s="16">
        <v>97.047341468467181</v>
      </c>
    </row>
    <row r="10" spans="1:3">
      <c r="A10" s="15">
        <v>42004</v>
      </c>
      <c r="B10" s="16">
        <v>226.05451171875004</v>
      </c>
      <c r="C10" s="16">
        <v>109.6634958593679</v>
      </c>
    </row>
    <row r="11" spans="1:3">
      <c r="A11" s="15">
        <v>42369</v>
      </c>
      <c r="B11" s="16">
        <v>89</v>
      </c>
      <c r="C11" s="16">
        <v>122.99</v>
      </c>
    </row>
    <row r="12" spans="1:3">
      <c r="A12" s="17"/>
      <c r="B12" s="16"/>
      <c r="C12" s="1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sqref="A1:XFD1048576"/>
    </sheetView>
  </sheetViews>
  <sheetFormatPr defaultRowHeight="12.75"/>
  <cols>
    <col min="1" max="1" width="13.42578125" bestFit="1" customWidth="1"/>
    <col min="2" max="2" width="9" bestFit="1" customWidth="1"/>
  </cols>
  <sheetData>
    <row r="1" spans="1:3">
      <c r="A1" s="46"/>
      <c r="B1" s="47" t="s">
        <v>55</v>
      </c>
      <c r="C1" s="47" t="s">
        <v>56</v>
      </c>
    </row>
    <row r="2" spans="1:3">
      <c r="A2" s="15">
        <v>39082</v>
      </c>
      <c r="B2" s="48">
        <v>0.12559999999999999</v>
      </c>
      <c r="C2" s="48">
        <v>7.5600000000000001E-2</v>
      </c>
    </row>
    <row r="3" spans="1:3">
      <c r="A3" s="15">
        <v>39447</v>
      </c>
      <c r="B3" s="48">
        <v>0.13500000000000001</v>
      </c>
      <c r="C3" s="48">
        <v>8.5599999999999996E-2</v>
      </c>
    </row>
    <row r="4" spans="1:3">
      <c r="A4" s="15">
        <v>39813</v>
      </c>
      <c r="B4" s="48">
        <v>0.14230000000000001</v>
      </c>
      <c r="C4" s="48">
        <v>4.5600000000000002E-2</v>
      </c>
    </row>
    <row r="5" spans="1:3">
      <c r="A5" s="15">
        <v>40178</v>
      </c>
      <c r="B5" s="48">
        <v>0.15229999999999999</v>
      </c>
      <c r="C5" s="48">
        <v>2.12E-2</v>
      </c>
    </row>
    <row r="6" spans="1:3">
      <c r="A6" s="15">
        <v>40543</v>
      </c>
      <c r="B6" s="48">
        <v>0.14230000000000001</v>
      </c>
      <c r="C6" s="48">
        <v>1.23E-2</v>
      </c>
    </row>
    <row r="7" spans="1:3">
      <c r="A7" s="15">
        <v>40908</v>
      </c>
      <c r="B7" s="48">
        <v>0.12230000000000001</v>
      </c>
      <c r="C7" s="48">
        <v>2.5999999999999999E-3</v>
      </c>
    </row>
    <row r="8" spans="1:3">
      <c r="A8" s="15">
        <v>41274</v>
      </c>
      <c r="B8" s="48">
        <v>0.1023</v>
      </c>
      <c r="C8" s="48">
        <v>3.2500000000000001E-2</v>
      </c>
    </row>
    <row r="9" spans="1:3">
      <c r="A9" s="15">
        <v>41639</v>
      </c>
      <c r="B9" s="48">
        <v>5.2600000000000001E-2</v>
      </c>
      <c r="C9" s="48">
        <v>4.8899999999999999E-2</v>
      </c>
    </row>
    <row r="10" spans="1:3">
      <c r="A10" s="15">
        <v>42004</v>
      </c>
      <c r="B10" s="48">
        <v>4.2500000000000003E-2</v>
      </c>
      <c r="C10" s="48">
        <v>5.5599999999999997E-2</v>
      </c>
    </row>
    <row r="11" spans="1:3">
      <c r="A11" s="15">
        <v>42369</v>
      </c>
      <c r="B11" s="48">
        <v>2.23E-2</v>
      </c>
      <c r="C11" s="48">
        <v>6.4500000000000002E-2</v>
      </c>
    </row>
    <row r="12" spans="1:3">
      <c r="A12" s="49"/>
      <c r="B12" s="49"/>
      <c r="C12" s="49"/>
    </row>
    <row r="13" spans="1:3">
      <c r="A13" s="49" t="s">
        <v>57</v>
      </c>
      <c r="B13" s="50"/>
      <c r="C13" s="50"/>
    </row>
    <row r="14" spans="1:3">
      <c r="A14" t="s">
        <v>58</v>
      </c>
      <c r="B14" s="2"/>
      <c r="C14" s="2"/>
    </row>
    <row r="15" spans="1:3">
      <c r="A15" t="s">
        <v>4</v>
      </c>
      <c r="B15" s="2"/>
    </row>
    <row r="17" spans="1:14" s="3" customFormat="1" ht="51">
      <c r="A17" s="10" t="s">
        <v>59</v>
      </c>
      <c r="B17" s="10" t="s">
        <v>60</v>
      </c>
      <c r="C17" s="10" t="s">
        <v>61</v>
      </c>
    </row>
    <row r="18" spans="1:14">
      <c r="A18" s="3">
        <v>0</v>
      </c>
    </row>
    <row r="19" spans="1:14">
      <c r="A19" s="3">
        <v>0.1</v>
      </c>
    </row>
    <row r="20" spans="1:14">
      <c r="A20" s="3">
        <v>0.2</v>
      </c>
    </row>
    <row r="21" spans="1:14">
      <c r="A21" s="3">
        <v>0.3</v>
      </c>
    </row>
    <row r="22" spans="1:14">
      <c r="A22" s="3">
        <v>0.4</v>
      </c>
    </row>
    <row r="23" spans="1:14">
      <c r="A23" s="3">
        <v>0.5</v>
      </c>
    </row>
    <row r="24" spans="1:14">
      <c r="A24" s="3">
        <v>0.6</v>
      </c>
    </row>
    <row r="25" spans="1:14">
      <c r="A25" s="3">
        <v>0.7</v>
      </c>
    </row>
    <row r="26" spans="1:14">
      <c r="A26" s="3">
        <v>0.8</v>
      </c>
    </row>
    <row r="27" spans="1:14">
      <c r="A27" s="3">
        <v>0.9</v>
      </c>
    </row>
    <row r="28" spans="1:14">
      <c r="A28" s="3">
        <v>1</v>
      </c>
    </row>
    <row r="31" spans="1:14">
      <c r="N31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H43" sqref="H43"/>
    </sheetView>
  </sheetViews>
  <sheetFormatPr defaultRowHeight="12.75"/>
  <cols>
    <col min="1" max="1" width="24.140625" customWidth="1"/>
    <col min="2" max="4" width="11.28515625" customWidth="1"/>
    <col min="5" max="5" width="21.85546875" bestFit="1" customWidth="1"/>
  </cols>
  <sheetData>
    <row r="1" spans="1:4" ht="18">
      <c r="A1" s="55" t="s">
        <v>62</v>
      </c>
      <c r="B1" s="55"/>
      <c r="C1" s="55"/>
      <c r="D1" s="55"/>
    </row>
    <row r="2" spans="1:4" s="3" customFormat="1">
      <c r="A2" s="10" t="s">
        <v>63</v>
      </c>
      <c r="B2" s="11" t="s">
        <v>64</v>
      </c>
      <c r="C2" s="11" t="s">
        <v>65</v>
      </c>
      <c r="D2" s="11" t="s">
        <v>66</v>
      </c>
    </row>
    <row r="3" spans="1:4">
      <c r="A3" s="9">
        <v>41579</v>
      </c>
      <c r="B3" s="4">
        <v>3.2467532467532312E-2</v>
      </c>
      <c r="C3" s="4">
        <v>1.9742143432715409E-2</v>
      </c>
      <c r="D3" s="4">
        <v>5.5405405405405395E-2</v>
      </c>
    </row>
    <row r="4" spans="1:4">
      <c r="A4" s="9">
        <v>41610</v>
      </c>
      <c r="B4" s="4">
        <v>1.6720355882804183E-2</v>
      </c>
      <c r="C4" s="4">
        <v>6.0055314105096791E-2</v>
      </c>
      <c r="D4" s="4">
        <v>-2.2919334186939699E-2</v>
      </c>
    </row>
    <row r="5" spans="1:4">
      <c r="A5" s="9">
        <v>41641</v>
      </c>
      <c r="B5" s="4">
        <v>-8.2302353651176774E-2</v>
      </c>
      <c r="C5" s="4">
        <v>-0.10361535594483784</v>
      </c>
      <c r="D5" s="4">
        <v>-5.0976280959245224E-2</v>
      </c>
    </row>
    <row r="6" spans="1:4">
      <c r="A6" s="9">
        <v>41673</v>
      </c>
      <c r="B6" s="4">
        <v>3.5018495684340234E-2</v>
      </c>
      <c r="C6" s="4">
        <v>2.2453222453222343E-2</v>
      </c>
      <c r="D6" s="4">
        <v>2.7616680474995547E-4</v>
      </c>
    </row>
    <row r="7" spans="1:4">
      <c r="A7" s="9">
        <v>41701</v>
      </c>
      <c r="B7" s="4">
        <v>-2.6606306091652709E-2</v>
      </c>
      <c r="C7" s="4">
        <v>1.6673444489629929E-2</v>
      </c>
      <c r="D7" s="4">
        <v>2.9817780231915947E-2</v>
      </c>
    </row>
    <row r="8" spans="1:4">
      <c r="A8" s="9">
        <v>41730</v>
      </c>
      <c r="B8" s="4">
        <v>2.8149477806788559E-2</v>
      </c>
      <c r="C8" s="4">
        <v>3.839999999999999E-2</v>
      </c>
      <c r="D8" s="4">
        <v>4.2895442359249358E-2</v>
      </c>
    </row>
    <row r="9" spans="1:4">
      <c r="A9" s="9">
        <v>41760</v>
      </c>
      <c r="B9" s="4">
        <v>5.4122688675501962E-2</v>
      </c>
      <c r="C9" s="4">
        <v>-3.8520801232666546E-3</v>
      </c>
      <c r="D9" s="4">
        <v>-3.0976863753213291E-2</v>
      </c>
    </row>
    <row r="10" spans="1:4">
      <c r="A10" s="9">
        <v>41792</v>
      </c>
      <c r="B10" s="4">
        <v>-5.9248663705488314E-2</v>
      </c>
      <c r="C10" s="4">
        <v>-1.0827532869296275E-2</v>
      </c>
      <c r="D10" s="4">
        <v>-2.2151478975991568E-2</v>
      </c>
    </row>
    <row r="11" spans="1:4">
      <c r="A11" s="9">
        <v>41821</v>
      </c>
      <c r="B11" s="4">
        <v>-5.3056978233034569E-2</v>
      </c>
      <c r="C11" s="4">
        <v>-4.3002345582486279E-2</v>
      </c>
      <c r="D11" s="4">
        <v>-1.980466630493749E-2</v>
      </c>
    </row>
    <row r="12" spans="1:4">
      <c r="A12" s="9">
        <v>41852</v>
      </c>
      <c r="B12" s="4">
        <v>5.881855826924709E-2</v>
      </c>
      <c r="C12" s="4">
        <v>3.308823529411753E-2</v>
      </c>
      <c r="D12" s="4">
        <v>3.2798228618876157E-2</v>
      </c>
    </row>
    <row r="13" spans="1:4">
      <c r="A13" s="9">
        <v>41884</v>
      </c>
      <c r="B13" s="4">
        <v>4.5494452869343505E-3</v>
      </c>
      <c r="C13" s="4">
        <v>-5.5357848952155564E-3</v>
      </c>
      <c r="D13" s="4">
        <v>1.2863459734691274E-2</v>
      </c>
    </row>
    <row r="14" spans="1:4">
      <c r="A14" s="9">
        <v>41913</v>
      </c>
      <c r="B14" s="4">
        <v>-1.9386620054028247E-2</v>
      </c>
      <c r="C14" s="4">
        <v>7.5546719681909291E-3</v>
      </c>
      <c r="D14" s="4">
        <v>-2.6458526260088044E-3</v>
      </c>
    </row>
    <row r="15" spans="1:4">
      <c r="A15" s="9">
        <v>41946</v>
      </c>
      <c r="B15" s="4">
        <v>8.1915410792416044E-2</v>
      </c>
      <c r="C15" s="4">
        <v>2.6045777426992878E-2</v>
      </c>
      <c r="D15" s="4">
        <v>0.1477649555643985</v>
      </c>
    </row>
    <row r="16" spans="1:4">
      <c r="A16" s="9">
        <v>41974</v>
      </c>
      <c r="B16" s="4">
        <v>-3.2576949000224675E-2</v>
      </c>
      <c r="C16" s="4">
        <v>-3.6923076923076947E-2</v>
      </c>
      <c r="D16" s="4">
        <v>-1.3405755229400129E-2</v>
      </c>
    </row>
    <row r="17" spans="1:4">
      <c r="A17" s="9">
        <v>42006</v>
      </c>
      <c r="B17" s="4">
        <v>0.11843938690199707</v>
      </c>
      <c r="C17" s="4">
        <v>-5.4712460063897628E-2</v>
      </c>
      <c r="D17" s="4">
        <v>-1.0542345086095861E-2</v>
      </c>
    </row>
    <row r="18" spans="1:4">
      <c r="A18" s="9">
        <v>42037</v>
      </c>
      <c r="B18" s="4">
        <v>4.4089147286821673E-2</v>
      </c>
      <c r="C18" s="4">
        <v>9.8014364174059843E-2</v>
      </c>
      <c r="D18" s="4">
        <v>-1.2312063454480771E-2</v>
      </c>
    </row>
    <row r="19" spans="1:4">
      <c r="A19" s="9">
        <v>42065</v>
      </c>
      <c r="B19" s="4">
        <v>-5.1044083526681217E-3</v>
      </c>
      <c r="C19" s="4">
        <v>-4.540207772220084E-2</v>
      </c>
      <c r="D19" s="4">
        <v>-1.4143593431619417E-2</v>
      </c>
    </row>
    <row r="20" spans="1:4">
      <c r="A20" s="9">
        <v>42095</v>
      </c>
      <c r="B20" s="4">
        <v>-9.5948827292112737E-3</v>
      </c>
      <c r="C20" s="4">
        <v>1.2091898428052694E-3</v>
      </c>
      <c r="D20" s="4">
        <v>-1.8723404255319265E-2</v>
      </c>
    </row>
    <row r="22" spans="1:4">
      <c r="A22" t="s">
        <v>57</v>
      </c>
      <c r="B22" s="34"/>
      <c r="C22" s="34"/>
      <c r="D22" s="34"/>
    </row>
    <row r="23" spans="1:4">
      <c r="A23" t="s">
        <v>5</v>
      </c>
      <c r="B23" s="51"/>
      <c r="C23" s="51"/>
      <c r="D23" s="51"/>
    </row>
    <row r="24" spans="1:4">
      <c r="A24" t="s">
        <v>8</v>
      </c>
    </row>
    <row r="25" spans="1:4">
      <c r="A25" s="52" t="s">
        <v>67</v>
      </c>
      <c r="B25" s="7"/>
    </row>
    <row r="26" spans="1:4">
      <c r="A26" s="52" t="s">
        <v>68</v>
      </c>
      <c r="B26" s="7"/>
    </row>
    <row r="27" spans="1:4">
      <c r="A27" s="52" t="s">
        <v>69</v>
      </c>
      <c r="B27" s="7"/>
    </row>
    <row r="29" spans="1:4">
      <c r="A29" t="s">
        <v>70</v>
      </c>
    </row>
    <row r="30" spans="1:4">
      <c r="A30" s="52" t="s">
        <v>71</v>
      </c>
      <c r="B30" s="7"/>
    </row>
    <row r="31" spans="1:4">
      <c r="A31" s="52" t="s">
        <v>72</v>
      </c>
      <c r="B31" s="7"/>
    </row>
    <row r="32" spans="1:4">
      <c r="A32" s="52" t="s">
        <v>73</v>
      </c>
      <c r="B32" s="7"/>
    </row>
    <row r="34" spans="1:2">
      <c r="A34" t="s">
        <v>74</v>
      </c>
    </row>
    <row r="35" spans="1:2">
      <c r="A35" s="52" t="s">
        <v>64</v>
      </c>
      <c r="B35">
        <v>0.5</v>
      </c>
    </row>
    <row r="36" spans="1:2">
      <c r="A36" s="52" t="s">
        <v>65</v>
      </c>
      <c r="B36">
        <v>0.3</v>
      </c>
    </row>
    <row r="37" spans="1:2">
      <c r="A37" s="52" t="s">
        <v>66</v>
      </c>
      <c r="B37">
        <f>1-B35-B36</f>
        <v>0.2</v>
      </c>
    </row>
    <row r="39" spans="1:2">
      <c r="A39" t="s">
        <v>75</v>
      </c>
      <c r="B39" s="51"/>
    </row>
    <row r="40" spans="1:2">
      <c r="A40" s="52" t="s">
        <v>76</v>
      </c>
      <c r="B40" s="53"/>
    </row>
    <row r="41" spans="1:2">
      <c r="A41" t="s">
        <v>60</v>
      </c>
      <c r="B41" s="51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H35" sqref="H35"/>
    </sheetView>
  </sheetViews>
  <sheetFormatPr defaultRowHeight="12.75"/>
  <cols>
    <col min="1" max="1" width="13.5703125" customWidth="1"/>
    <col min="4" max="4" width="22.28515625" customWidth="1"/>
  </cols>
  <sheetData>
    <row r="1" spans="1:4" ht="18">
      <c r="A1" s="56" t="s">
        <v>11</v>
      </c>
      <c r="B1" s="56"/>
      <c r="C1" s="56"/>
      <c r="D1" s="56"/>
    </row>
    <row r="2" spans="1:4" ht="89.25">
      <c r="A2" s="18"/>
      <c r="B2" s="18" t="s">
        <v>12</v>
      </c>
      <c r="C2" s="18" t="s">
        <v>13</v>
      </c>
      <c r="D2" s="18" t="s">
        <v>14</v>
      </c>
    </row>
    <row r="3" spans="1:4">
      <c r="A3" s="15">
        <v>38322</v>
      </c>
      <c r="B3">
        <v>9.9</v>
      </c>
      <c r="C3">
        <v>17.91</v>
      </c>
      <c r="D3">
        <v>9.7200000000000006</v>
      </c>
    </row>
    <row r="4" spans="1:4">
      <c r="A4" s="15">
        <v>38687</v>
      </c>
      <c r="B4">
        <v>10.5</v>
      </c>
      <c r="C4">
        <v>19.62</v>
      </c>
      <c r="D4">
        <v>10.7</v>
      </c>
    </row>
    <row r="5" spans="1:4">
      <c r="A5" s="15">
        <v>39052</v>
      </c>
      <c r="B5">
        <v>12.07</v>
      </c>
      <c r="C5">
        <v>22.41</v>
      </c>
      <c r="D5">
        <v>11.42</v>
      </c>
    </row>
    <row r="6" spans="1:4">
      <c r="A6" s="15">
        <v>39419</v>
      </c>
      <c r="B6">
        <v>12.89</v>
      </c>
      <c r="C6">
        <v>24.52</v>
      </c>
      <c r="D6">
        <v>12.55</v>
      </c>
    </row>
    <row r="7" spans="1:4">
      <c r="A7" s="15">
        <v>39783</v>
      </c>
      <c r="B7">
        <v>8.6300000000000008</v>
      </c>
      <c r="C7">
        <v>15.06</v>
      </c>
      <c r="D7">
        <v>10.8</v>
      </c>
    </row>
    <row r="8" spans="1:4">
      <c r="A8" s="15">
        <v>40148</v>
      </c>
      <c r="B8">
        <v>11.22</v>
      </c>
      <c r="C8">
        <v>20.21</v>
      </c>
      <c r="D8">
        <v>9.58</v>
      </c>
    </row>
    <row r="9" spans="1:4">
      <c r="A9" s="15">
        <v>40513</v>
      </c>
      <c r="B9">
        <v>12.67</v>
      </c>
      <c r="C9">
        <v>25.07</v>
      </c>
      <c r="D9">
        <v>9.49</v>
      </c>
    </row>
    <row r="10" spans="1:4">
      <c r="A10" s="15">
        <v>40878</v>
      </c>
      <c r="B10">
        <v>12.3</v>
      </c>
      <c r="C10">
        <v>24.62</v>
      </c>
      <c r="D10">
        <v>10.24</v>
      </c>
    </row>
    <row r="11" spans="1:4">
      <c r="A11" s="15">
        <v>41246</v>
      </c>
      <c r="B11">
        <v>14.21</v>
      </c>
      <c r="C11">
        <v>29.07</v>
      </c>
      <c r="D11">
        <v>10.1</v>
      </c>
    </row>
    <row r="12" spans="1:4">
      <c r="A12" s="15">
        <v>41610</v>
      </c>
      <c r="B12">
        <v>18.16</v>
      </c>
      <c r="C12">
        <v>39.75</v>
      </c>
      <c r="D12">
        <v>10.97</v>
      </c>
    </row>
    <row r="13" spans="1:4">
      <c r="A13" s="15">
        <v>41974</v>
      </c>
      <c r="B13">
        <v>19.84</v>
      </c>
      <c r="C13">
        <v>44.84</v>
      </c>
      <c r="D13">
        <v>11.45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XFD1048576"/>
    </sheetView>
  </sheetViews>
  <sheetFormatPr defaultRowHeight="12.75"/>
  <cols>
    <col min="1" max="1" width="15.85546875" customWidth="1"/>
    <col min="2" max="2" width="14.85546875" customWidth="1"/>
    <col min="3" max="3" width="16.140625" customWidth="1"/>
  </cols>
  <sheetData>
    <row r="1" spans="1:3" ht="18">
      <c r="A1" s="54" t="s">
        <v>15</v>
      </c>
      <c r="B1" s="54"/>
      <c r="C1" s="54"/>
    </row>
    <row r="2" spans="1:3">
      <c r="A2" s="11" t="s">
        <v>0</v>
      </c>
      <c r="B2" s="11" t="s">
        <v>16</v>
      </c>
      <c r="C2" s="11" t="s">
        <v>17</v>
      </c>
    </row>
    <row r="3" spans="1:3">
      <c r="A3" s="9">
        <v>41579</v>
      </c>
      <c r="B3">
        <v>1.77</v>
      </c>
      <c r="C3">
        <v>35.82</v>
      </c>
    </row>
    <row r="4" spans="1:3">
      <c r="A4" s="9">
        <v>41610</v>
      </c>
      <c r="B4">
        <v>1.67</v>
      </c>
      <c r="C4">
        <v>37.47</v>
      </c>
    </row>
    <row r="5" spans="1:3">
      <c r="A5" s="9">
        <v>41641</v>
      </c>
      <c r="B5">
        <v>1.65</v>
      </c>
      <c r="C5">
        <v>39.229999999999997</v>
      </c>
    </row>
    <row r="6" spans="1:3">
      <c r="A6" s="9">
        <v>41673</v>
      </c>
      <c r="B6">
        <v>1.65</v>
      </c>
      <c r="C6">
        <v>33.770000000000003</v>
      </c>
    </row>
    <row r="7" spans="1:3">
      <c r="A7" s="9">
        <v>41701</v>
      </c>
      <c r="B7">
        <v>1.71</v>
      </c>
      <c r="C7">
        <v>34.69</v>
      </c>
    </row>
    <row r="8" spans="1:3">
      <c r="A8" s="9">
        <v>41730</v>
      </c>
      <c r="B8">
        <v>1.81</v>
      </c>
      <c r="C8">
        <v>33.19</v>
      </c>
    </row>
    <row r="9" spans="1:3">
      <c r="A9" s="9">
        <v>41760</v>
      </c>
      <c r="B9">
        <v>1.65</v>
      </c>
      <c r="C9">
        <v>33.729999999999997</v>
      </c>
    </row>
    <row r="10" spans="1:3">
      <c r="A10" s="9">
        <v>41792</v>
      </c>
      <c r="B10">
        <v>1.34</v>
      </c>
      <c r="C10">
        <v>33.69</v>
      </c>
    </row>
    <row r="11" spans="1:3">
      <c r="A11" s="9">
        <v>41821</v>
      </c>
      <c r="B11">
        <v>1.19</v>
      </c>
      <c r="C11">
        <v>36.630000000000003</v>
      </c>
    </row>
    <row r="12" spans="1:3">
      <c r="A12" s="9">
        <v>41852</v>
      </c>
      <c r="B12">
        <v>1.27</v>
      </c>
      <c r="C12">
        <v>32.590000000000003</v>
      </c>
    </row>
    <row r="13" spans="1:3">
      <c r="A13" s="9">
        <v>41884</v>
      </c>
      <c r="B13">
        <v>1.28</v>
      </c>
      <c r="C13">
        <v>33.909999999999997</v>
      </c>
    </row>
    <row r="14" spans="1:3">
      <c r="A14" s="9">
        <v>41913</v>
      </c>
      <c r="B14">
        <v>1.32</v>
      </c>
      <c r="C14">
        <v>31.94</v>
      </c>
    </row>
    <row r="15" spans="1:3">
      <c r="A15" s="9">
        <v>41946</v>
      </c>
      <c r="B15">
        <v>1.24</v>
      </c>
      <c r="C15">
        <v>30.65</v>
      </c>
    </row>
    <row r="16" spans="1:3">
      <c r="A16" s="9">
        <v>41974</v>
      </c>
      <c r="B16">
        <v>1.1499999999999999</v>
      </c>
      <c r="C16">
        <v>32.380000000000003</v>
      </c>
    </row>
    <row r="17" spans="1:3">
      <c r="A17" s="9">
        <v>42006</v>
      </c>
      <c r="B17">
        <v>1.03</v>
      </c>
      <c r="C17">
        <v>34.56</v>
      </c>
    </row>
    <row r="18" spans="1:3">
      <c r="A18" s="9">
        <v>42037</v>
      </c>
      <c r="B18">
        <v>0.95</v>
      </c>
      <c r="C18">
        <v>32.840000000000003</v>
      </c>
    </row>
    <row r="19" spans="1:3">
      <c r="A19" s="9">
        <v>42065</v>
      </c>
      <c r="B19">
        <v>0.94</v>
      </c>
      <c r="C19">
        <v>37.299999999999997</v>
      </c>
    </row>
    <row r="20" spans="1:3">
      <c r="A20" s="9">
        <v>42095</v>
      </c>
      <c r="B20">
        <v>0.81</v>
      </c>
      <c r="C20">
        <v>36.74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XFD1048576"/>
    </sheetView>
  </sheetViews>
  <sheetFormatPr defaultRowHeight="12.75"/>
  <cols>
    <col min="1" max="1" width="9.42578125" bestFit="1" customWidth="1"/>
    <col min="2" max="2" width="16.28515625" customWidth="1"/>
    <col min="4" max="4" width="14.140625" customWidth="1"/>
    <col min="5" max="5" width="11.85546875" customWidth="1"/>
  </cols>
  <sheetData>
    <row r="1" spans="1:9" ht="18">
      <c r="A1" s="57" t="s">
        <v>18</v>
      </c>
      <c r="B1" s="57"/>
      <c r="C1" s="57"/>
      <c r="D1" s="57"/>
      <c r="E1" s="57"/>
      <c r="F1" s="19"/>
      <c r="G1" s="19"/>
      <c r="H1" s="19"/>
      <c r="I1" s="19"/>
    </row>
    <row r="2" spans="1:9" s="23" customFormat="1" ht="38.25">
      <c r="A2" s="20" t="s">
        <v>1</v>
      </c>
      <c r="B2" s="21" t="s">
        <v>19</v>
      </c>
      <c r="C2" s="21" t="s">
        <v>20</v>
      </c>
      <c r="D2" s="21" t="s">
        <v>21</v>
      </c>
      <c r="E2" s="22" t="s">
        <v>22</v>
      </c>
      <c r="F2" s="22" t="s">
        <v>23</v>
      </c>
      <c r="G2" s="22" t="s">
        <v>24</v>
      </c>
    </row>
    <row r="3" spans="1:9">
      <c r="A3" s="24">
        <v>1999</v>
      </c>
      <c r="B3" s="8">
        <v>34.119999999999997</v>
      </c>
      <c r="C3" s="8">
        <v>30.81</v>
      </c>
      <c r="D3" s="8">
        <f>AVERAGE(B3:C3)</f>
        <v>32.464999999999996</v>
      </c>
      <c r="E3" s="8">
        <v>0.99</v>
      </c>
      <c r="G3" s="4"/>
    </row>
    <row r="4" spans="1:9">
      <c r="A4" s="24">
        <v>2000</v>
      </c>
      <c r="B4" s="8">
        <v>30.81</v>
      </c>
      <c r="C4" s="8">
        <f>B5</f>
        <v>26.25</v>
      </c>
      <c r="D4" s="8">
        <f t="shared" ref="D4:D18" si="0">AVERAGE(B4:C4)</f>
        <v>28.53</v>
      </c>
      <c r="E4" s="8">
        <v>1</v>
      </c>
      <c r="F4" s="25"/>
      <c r="G4" s="4"/>
    </row>
    <row r="5" spans="1:9">
      <c r="A5" s="24">
        <v>2001</v>
      </c>
      <c r="B5" s="8">
        <v>26.25</v>
      </c>
      <c r="C5" s="8">
        <f t="shared" ref="C5:C17" si="1">B6</f>
        <v>30.1</v>
      </c>
      <c r="D5" s="8">
        <f t="shared" si="0"/>
        <v>28.175000000000001</v>
      </c>
      <c r="E5" s="8">
        <v>1.1000000000000001</v>
      </c>
      <c r="F5" s="25"/>
      <c r="G5" s="4"/>
    </row>
    <row r="6" spans="1:9">
      <c r="A6" s="24">
        <v>2002</v>
      </c>
      <c r="B6" s="8">
        <v>30.1</v>
      </c>
      <c r="C6" s="8">
        <f t="shared" si="1"/>
        <v>34.270000000000003</v>
      </c>
      <c r="D6" s="8">
        <f t="shared" si="0"/>
        <v>32.185000000000002</v>
      </c>
      <c r="E6" s="8">
        <v>1.01</v>
      </c>
      <c r="F6" s="25"/>
      <c r="G6" s="4"/>
    </row>
    <row r="7" spans="1:9">
      <c r="A7" s="24">
        <v>2003</v>
      </c>
      <c r="B7" s="8">
        <v>34.270000000000003</v>
      </c>
      <c r="C7" s="8">
        <f t="shared" si="1"/>
        <v>38.08</v>
      </c>
      <c r="D7" s="8">
        <f t="shared" si="0"/>
        <v>36.174999999999997</v>
      </c>
      <c r="E7" s="8">
        <v>1.01</v>
      </c>
      <c r="F7" s="25"/>
      <c r="G7" s="4"/>
    </row>
    <row r="8" spans="1:9">
      <c r="A8" s="24">
        <v>2004</v>
      </c>
      <c r="B8" s="8">
        <v>38.08</v>
      </c>
      <c r="C8" s="8">
        <f t="shared" si="1"/>
        <v>44.66</v>
      </c>
      <c r="D8" s="8">
        <f t="shared" si="0"/>
        <v>41.37</v>
      </c>
      <c r="E8" s="8">
        <v>1.01</v>
      </c>
      <c r="F8" s="25"/>
      <c r="G8" s="4"/>
    </row>
    <row r="9" spans="1:9">
      <c r="A9" s="24">
        <v>2005</v>
      </c>
      <c r="B9" s="8">
        <v>44.66</v>
      </c>
      <c r="C9" s="8">
        <f t="shared" si="1"/>
        <v>43.22</v>
      </c>
      <c r="D9" s="8">
        <f t="shared" si="0"/>
        <v>43.94</v>
      </c>
      <c r="E9" s="8">
        <v>1.06</v>
      </c>
      <c r="F9" s="25"/>
      <c r="G9" s="4"/>
    </row>
    <row r="10" spans="1:9">
      <c r="A10" s="24">
        <v>2006</v>
      </c>
      <c r="B10" s="8">
        <v>43.22</v>
      </c>
      <c r="C10" s="8">
        <f t="shared" si="1"/>
        <v>50.06</v>
      </c>
      <c r="D10" s="8">
        <f t="shared" si="0"/>
        <v>46.64</v>
      </c>
      <c r="E10" s="8">
        <v>1.1399999999999999</v>
      </c>
      <c r="F10" s="25"/>
      <c r="G10" s="4"/>
    </row>
    <row r="11" spans="1:9">
      <c r="A11" s="24">
        <v>2007</v>
      </c>
      <c r="B11" s="8">
        <v>50.06</v>
      </c>
      <c r="C11" s="8">
        <f t="shared" si="1"/>
        <v>52.43</v>
      </c>
      <c r="D11" s="8">
        <f t="shared" si="0"/>
        <v>51.245000000000005</v>
      </c>
      <c r="E11" s="8">
        <v>1.2</v>
      </c>
      <c r="F11" s="25"/>
      <c r="G11" s="4"/>
    </row>
    <row r="12" spans="1:9">
      <c r="A12" s="24">
        <v>2008</v>
      </c>
      <c r="B12" s="8">
        <v>52.43</v>
      </c>
      <c r="C12" s="8">
        <f t="shared" si="1"/>
        <v>43.85</v>
      </c>
      <c r="D12" s="8">
        <f t="shared" si="0"/>
        <v>48.14</v>
      </c>
      <c r="E12" s="8">
        <v>1.3</v>
      </c>
      <c r="F12" s="25"/>
      <c r="G12" s="4"/>
    </row>
    <row r="13" spans="1:9">
      <c r="A13" s="24">
        <v>2009</v>
      </c>
      <c r="B13" s="8">
        <v>43.85</v>
      </c>
      <c r="C13" s="8">
        <f t="shared" si="1"/>
        <v>53.2</v>
      </c>
      <c r="D13" s="8">
        <f t="shared" si="0"/>
        <v>48.525000000000006</v>
      </c>
      <c r="E13" s="8">
        <v>1.43</v>
      </c>
      <c r="F13" s="25"/>
      <c r="G13" s="4"/>
    </row>
    <row r="14" spans="1:9">
      <c r="A14" s="24">
        <v>2010</v>
      </c>
      <c r="B14" s="8">
        <v>53.2</v>
      </c>
      <c r="C14" s="8">
        <f t="shared" si="1"/>
        <v>51.08</v>
      </c>
      <c r="D14" s="8">
        <f t="shared" si="0"/>
        <v>52.14</v>
      </c>
      <c r="E14" s="8">
        <v>1.56</v>
      </c>
      <c r="F14" s="25"/>
      <c r="G14" s="4"/>
    </row>
    <row r="15" spans="1:9">
      <c r="A15" s="24">
        <v>2011</v>
      </c>
      <c r="B15" s="8">
        <v>51.08</v>
      </c>
      <c r="C15" s="8">
        <f t="shared" si="1"/>
        <v>50.57</v>
      </c>
      <c r="D15" s="8">
        <f t="shared" si="0"/>
        <v>50.825000000000003</v>
      </c>
      <c r="E15" s="8">
        <v>1.67</v>
      </c>
      <c r="F15" s="25"/>
      <c r="G15" s="4"/>
    </row>
    <row r="16" spans="1:9">
      <c r="A16" s="24">
        <v>2012</v>
      </c>
      <c r="B16" s="8">
        <v>50.57</v>
      </c>
      <c r="C16" s="8">
        <f t="shared" si="1"/>
        <v>55.85</v>
      </c>
      <c r="D16" s="8">
        <f t="shared" si="0"/>
        <v>53.21</v>
      </c>
      <c r="E16" s="8">
        <v>1.74</v>
      </c>
      <c r="F16" s="25"/>
      <c r="G16" s="4"/>
    </row>
    <row r="17" spans="1:7">
      <c r="A17" s="24">
        <v>2013</v>
      </c>
      <c r="B17" s="8">
        <v>55.85</v>
      </c>
      <c r="C17" s="8">
        <f t="shared" si="1"/>
        <v>61.07</v>
      </c>
      <c r="D17" s="8">
        <f t="shared" si="0"/>
        <v>58.46</v>
      </c>
      <c r="E17" s="8">
        <v>1.8</v>
      </c>
      <c r="F17" s="25"/>
      <c r="G17" s="4"/>
    </row>
    <row r="18" spans="1:7" ht="12.75" customHeight="1">
      <c r="A18" s="24">
        <v>2014</v>
      </c>
      <c r="B18" s="8">
        <v>61.07</v>
      </c>
      <c r="C18" s="8">
        <v>64.94</v>
      </c>
      <c r="D18" s="8">
        <f t="shared" si="0"/>
        <v>63.004999999999995</v>
      </c>
      <c r="E18" s="8">
        <v>1.9</v>
      </c>
      <c r="F18" s="25"/>
      <c r="G18" s="4"/>
    </row>
    <row r="19" spans="1:7" ht="12.75" customHeight="1">
      <c r="A19" s="24"/>
      <c r="B19" s="8"/>
      <c r="C19" s="8"/>
      <c r="E19" s="8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I43" sqref="I43"/>
    </sheetView>
  </sheetViews>
  <sheetFormatPr defaultRowHeight="12.75"/>
  <cols>
    <col min="1" max="1" width="12.28515625" customWidth="1"/>
    <col min="2" max="2" width="11.42578125" customWidth="1"/>
    <col min="3" max="3" width="13.140625" customWidth="1"/>
    <col min="4" max="4" width="26" customWidth="1"/>
    <col min="12" max="12" width="15.85546875" bestFit="1" customWidth="1"/>
    <col min="13" max="18" width="10.5703125" customWidth="1"/>
  </cols>
  <sheetData>
    <row r="1" spans="1:18" ht="18">
      <c r="A1" s="57" t="s">
        <v>25</v>
      </c>
      <c r="B1" s="57"/>
      <c r="C1" s="57"/>
      <c r="D1" s="57"/>
      <c r="E1" s="26"/>
      <c r="F1" s="26"/>
      <c r="L1" s="27" t="s">
        <v>26</v>
      </c>
    </row>
    <row r="2" spans="1:18" s="11" customFormat="1" ht="25.5">
      <c r="A2" s="11" t="s">
        <v>0</v>
      </c>
      <c r="B2" s="28" t="s">
        <v>27</v>
      </c>
      <c r="C2" s="29" t="s">
        <v>28</v>
      </c>
      <c r="D2" s="18" t="s">
        <v>29</v>
      </c>
      <c r="L2" s="11" t="s">
        <v>0</v>
      </c>
      <c r="M2" s="11" t="s">
        <v>30</v>
      </c>
      <c r="N2" s="11" t="s">
        <v>31</v>
      </c>
      <c r="O2" s="11" t="s">
        <v>32</v>
      </c>
      <c r="P2" s="11" t="s">
        <v>33</v>
      </c>
      <c r="Q2" s="11" t="s">
        <v>34</v>
      </c>
      <c r="R2" s="11" t="s">
        <v>35</v>
      </c>
    </row>
    <row r="3" spans="1:18" ht="12.75" customHeight="1">
      <c r="A3" s="15">
        <v>42009</v>
      </c>
      <c r="B3" s="1">
        <v>260.52999999999997</v>
      </c>
      <c r="C3" s="8"/>
      <c r="L3" s="15">
        <v>42009</v>
      </c>
      <c r="M3">
        <v>263.49</v>
      </c>
      <c r="N3">
        <v>265.12</v>
      </c>
      <c r="O3">
        <v>254.86</v>
      </c>
      <c r="P3">
        <v>260.52999999999997</v>
      </c>
      <c r="Q3">
        <v>10826900</v>
      </c>
      <c r="R3">
        <v>65.010000000000005</v>
      </c>
    </row>
    <row r="4" spans="1:18">
      <c r="A4" s="15">
        <v>42016</v>
      </c>
      <c r="B4" s="1">
        <v>254.95</v>
      </c>
      <c r="C4" s="8"/>
      <c r="L4" s="15">
        <v>42016</v>
      </c>
      <c r="M4">
        <v>261.04000000000002</v>
      </c>
      <c r="N4">
        <v>265.81</v>
      </c>
      <c r="O4">
        <v>251.5</v>
      </c>
      <c r="P4">
        <v>254.95</v>
      </c>
      <c r="Q4">
        <v>10126800</v>
      </c>
      <c r="R4">
        <v>63.62</v>
      </c>
    </row>
    <row r="5" spans="1:18">
      <c r="A5" s="15">
        <v>42024</v>
      </c>
      <c r="B5" s="1">
        <v>258.29000000000002</v>
      </c>
      <c r="C5" s="8"/>
      <c r="L5" s="15">
        <v>42024</v>
      </c>
      <c r="M5">
        <v>256.22000000000003</v>
      </c>
      <c r="N5">
        <v>260.64999999999998</v>
      </c>
      <c r="O5">
        <v>253.37</v>
      </c>
      <c r="P5">
        <v>258.29000000000002</v>
      </c>
      <c r="Q5">
        <v>10612500</v>
      </c>
      <c r="R5">
        <v>64.459999999999994</v>
      </c>
    </row>
    <row r="6" spans="1:18">
      <c r="A6" s="15">
        <v>42030</v>
      </c>
      <c r="B6" s="1">
        <v>254.91</v>
      </c>
      <c r="C6" s="8"/>
      <c r="L6" s="15">
        <v>42030</v>
      </c>
      <c r="M6">
        <v>256.94</v>
      </c>
      <c r="N6">
        <v>263.62</v>
      </c>
      <c r="O6">
        <v>245.17</v>
      </c>
      <c r="P6">
        <v>254.91</v>
      </c>
      <c r="Q6">
        <v>13766100</v>
      </c>
      <c r="R6">
        <v>63.61</v>
      </c>
    </row>
    <row r="7" spans="1:18" ht="12.75" customHeight="1">
      <c r="A7" s="15">
        <v>42037</v>
      </c>
      <c r="B7" s="1">
        <v>267.42</v>
      </c>
      <c r="C7" s="8"/>
      <c r="L7" s="15">
        <v>42037</v>
      </c>
      <c r="M7">
        <v>256.31</v>
      </c>
      <c r="N7">
        <v>272.45</v>
      </c>
      <c r="O7">
        <v>249.7</v>
      </c>
      <c r="P7">
        <v>267.42</v>
      </c>
      <c r="Q7">
        <v>15743800</v>
      </c>
      <c r="R7">
        <v>66.73</v>
      </c>
    </row>
    <row r="8" spans="1:18">
      <c r="A8" s="15">
        <v>42044</v>
      </c>
      <c r="B8" s="1">
        <v>269.63</v>
      </c>
      <c r="C8" s="8"/>
      <c r="L8" s="15">
        <v>42044</v>
      </c>
      <c r="M8">
        <v>267.41000000000003</v>
      </c>
      <c r="N8">
        <v>272.75</v>
      </c>
      <c r="O8">
        <v>263.63</v>
      </c>
      <c r="P8">
        <v>269.63</v>
      </c>
      <c r="Q8">
        <v>9228800</v>
      </c>
      <c r="R8">
        <v>67.41</v>
      </c>
    </row>
    <row r="9" spans="1:18">
      <c r="A9" s="15">
        <v>42052</v>
      </c>
      <c r="B9" s="1">
        <v>273</v>
      </c>
      <c r="C9" s="8">
        <v>0.12</v>
      </c>
      <c r="D9" s="6">
        <v>42047</v>
      </c>
      <c r="L9" s="15">
        <v>42052</v>
      </c>
      <c r="M9">
        <v>271.48</v>
      </c>
      <c r="N9">
        <v>273</v>
      </c>
      <c r="O9">
        <v>267.06</v>
      </c>
      <c r="P9">
        <v>273</v>
      </c>
      <c r="Q9">
        <v>6982300</v>
      </c>
      <c r="R9">
        <v>68.25</v>
      </c>
    </row>
    <row r="10" spans="1:18">
      <c r="A10" s="15">
        <v>42058</v>
      </c>
      <c r="B10" s="1">
        <v>271.31</v>
      </c>
      <c r="C10" s="8"/>
      <c r="L10" s="15">
        <v>42058</v>
      </c>
      <c r="M10">
        <v>272.95999999999998</v>
      </c>
      <c r="N10">
        <v>274.5</v>
      </c>
      <c r="O10">
        <v>270.25</v>
      </c>
      <c r="P10">
        <v>271.31</v>
      </c>
      <c r="Q10">
        <v>8793500</v>
      </c>
      <c r="R10">
        <v>67.83</v>
      </c>
    </row>
    <row r="11" spans="1:18">
      <c r="A11" s="15">
        <v>42065</v>
      </c>
      <c r="B11" s="1">
        <v>269.33999999999997</v>
      </c>
      <c r="C11" s="8"/>
      <c r="L11" s="15">
        <v>42065</v>
      </c>
      <c r="M11">
        <v>276.70999999999998</v>
      </c>
      <c r="N11">
        <v>278.64999999999998</v>
      </c>
      <c r="O11">
        <v>269.25</v>
      </c>
      <c r="P11">
        <v>269.33999999999997</v>
      </c>
      <c r="Q11">
        <v>9365700</v>
      </c>
      <c r="R11">
        <v>67.33</v>
      </c>
    </row>
    <row r="12" spans="1:18">
      <c r="A12" s="15">
        <v>42072</v>
      </c>
      <c r="B12" s="1">
        <v>265.02999999999997</v>
      </c>
      <c r="C12" s="8"/>
      <c r="L12" s="15">
        <v>42072</v>
      </c>
      <c r="M12">
        <v>270.52</v>
      </c>
      <c r="N12">
        <v>272.20999999999998</v>
      </c>
      <c r="O12">
        <v>263.05</v>
      </c>
      <c r="P12">
        <v>265.02999999999997</v>
      </c>
      <c r="Q12">
        <v>10848400</v>
      </c>
      <c r="R12">
        <v>66.260000000000005</v>
      </c>
    </row>
    <row r="13" spans="1:18">
      <c r="A13" s="15">
        <v>42079</v>
      </c>
      <c r="B13" s="1">
        <v>67.41</v>
      </c>
      <c r="C13" s="8"/>
      <c r="L13" s="15">
        <v>42079</v>
      </c>
      <c r="M13">
        <v>266.89</v>
      </c>
      <c r="N13">
        <v>270.05</v>
      </c>
      <c r="O13">
        <v>65.75</v>
      </c>
      <c r="P13">
        <v>67.41</v>
      </c>
      <c r="Q13">
        <v>13516800</v>
      </c>
      <c r="R13">
        <v>67.41</v>
      </c>
    </row>
    <row r="14" spans="1:18">
      <c r="A14" s="15">
        <v>42086</v>
      </c>
      <c r="B14" s="1">
        <v>65.540000000000006</v>
      </c>
      <c r="C14" s="8"/>
      <c r="D14" t="s">
        <v>36</v>
      </c>
      <c r="L14" s="15">
        <v>42086</v>
      </c>
      <c r="M14">
        <v>68.03</v>
      </c>
      <c r="N14">
        <v>68.209999999999994</v>
      </c>
      <c r="O14">
        <v>65.02</v>
      </c>
      <c r="P14">
        <v>65.540000000000006</v>
      </c>
      <c r="Q14">
        <v>8745000</v>
      </c>
      <c r="R14">
        <v>65.540000000000006</v>
      </c>
    </row>
    <row r="15" spans="1:18">
      <c r="A15" s="15">
        <v>42093</v>
      </c>
      <c r="B15" s="1">
        <v>65.290000000000006</v>
      </c>
      <c r="C15" s="8"/>
      <c r="L15" s="15">
        <v>42093</v>
      </c>
      <c r="M15">
        <v>66.02</v>
      </c>
      <c r="N15">
        <v>66.319999999999993</v>
      </c>
      <c r="O15">
        <v>64.45</v>
      </c>
      <c r="P15">
        <v>65.290000000000006</v>
      </c>
      <c r="Q15">
        <v>7837800</v>
      </c>
      <c r="R15">
        <v>65.290000000000006</v>
      </c>
    </row>
    <row r="16" spans="1:18">
      <c r="L16" s="30"/>
    </row>
    <row r="17" spans="12:12">
      <c r="L17" s="30"/>
    </row>
    <row r="18" spans="12:12">
      <c r="L18" s="30"/>
    </row>
    <row r="19" spans="12:12">
      <c r="L19" s="30"/>
    </row>
    <row r="20" spans="12:12">
      <c r="L20" s="30"/>
    </row>
    <row r="21" spans="12:12">
      <c r="L21" s="30"/>
    </row>
    <row r="22" spans="12:12">
      <c r="L22" s="30"/>
    </row>
    <row r="23" spans="12:12">
      <c r="L23" s="30"/>
    </row>
    <row r="24" spans="12:12">
      <c r="L24" s="30"/>
    </row>
    <row r="25" spans="12:12">
      <c r="L25" s="30"/>
    </row>
    <row r="26" spans="12:12">
      <c r="L26" s="30"/>
    </row>
    <row r="27" spans="12:12">
      <c r="L27" s="30"/>
    </row>
    <row r="28" spans="12:12">
      <c r="L28" s="30"/>
    </row>
    <row r="29" spans="12:12">
      <c r="L29" s="30"/>
    </row>
    <row r="30" spans="12:12">
      <c r="L30" s="30"/>
    </row>
    <row r="31" spans="12:12">
      <c r="L31" s="30"/>
    </row>
    <row r="32" spans="12:12">
      <c r="L32" s="30"/>
    </row>
    <row r="33" spans="1:12">
      <c r="L33" s="30"/>
    </row>
    <row r="34" spans="1:12">
      <c r="L34" s="30"/>
    </row>
    <row r="35" spans="1:12">
      <c r="L35" s="30"/>
    </row>
    <row r="36" spans="1:12">
      <c r="L36" s="30"/>
    </row>
    <row r="37" spans="1:12">
      <c r="L37" s="30"/>
    </row>
    <row r="38" spans="1:12">
      <c r="L38" s="30"/>
    </row>
    <row r="39" spans="1:12">
      <c r="L39" s="30"/>
    </row>
    <row r="40" spans="1:12">
      <c r="L40" s="30"/>
    </row>
    <row r="41" spans="1:12">
      <c r="L41" s="30"/>
    </row>
    <row r="42" spans="1:12">
      <c r="A42" s="31"/>
      <c r="L42" s="30"/>
    </row>
    <row r="43" spans="1:12">
      <c r="L43" s="30"/>
    </row>
    <row r="44" spans="1:12">
      <c r="L44" s="30"/>
    </row>
    <row r="45" spans="1:12">
      <c r="L45" s="30"/>
    </row>
    <row r="46" spans="1:12">
      <c r="L46" s="30"/>
    </row>
    <row r="47" spans="1:12">
      <c r="L47" s="30"/>
    </row>
    <row r="48" spans="1:12">
      <c r="L48" s="30"/>
    </row>
    <row r="49" spans="12:12">
      <c r="L49" s="30"/>
    </row>
    <row r="50" spans="12:12">
      <c r="L50" s="30"/>
    </row>
    <row r="51" spans="12:12">
      <c r="L51" s="30"/>
    </row>
    <row r="52" spans="12:12">
      <c r="L52" s="30"/>
    </row>
    <row r="53" spans="12:12">
      <c r="L53" s="30"/>
    </row>
    <row r="54" spans="12:12">
      <c r="L54" s="30"/>
    </row>
    <row r="55" spans="12:12">
      <c r="L55" s="30"/>
    </row>
    <row r="56" spans="12:12">
      <c r="L56" s="30"/>
    </row>
    <row r="57" spans="12:12">
      <c r="L57" s="30"/>
    </row>
    <row r="58" spans="12:12">
      <c r="L58" s="30"/>
    </row>
    <row r="59" spans="12:12">
      <c r="L59" s="30"/>
    </row>
    <row r="60" spans="12:12">
      <c r="L60" s="30"/>
    </row>
    <row r="61" spans="12:12">
      <c r="L61" s="30"/>
    </row>
    <row r="62" spans="12:12">
      <c r="L62" s="30"/>
    </row>
    <row r="67" spans="1:1">
      <c r="A67" s="31"/>
    </row>
    <row r="122" spans="1:1">
      <c r="A122" s="31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J45" sqref="J45"/>
    </sheetView>
  </sheetViews>
  <sheetFormatPr defaultRowHeight="12.75"/>
  <cols>
    <col min="1" max="1" width="16" customWidth="1"/>
    <col min="2" max="5" width="9.85546875" customWidth="1"/>
    <col min="8" max="8" width="9.7109375" bestFit="1" customWidth="1"/>
  </cols>
  <sheetData>
    <row r="1" spans="1:11" ht="18">
      <c r="A1" s="58" t="s">
        <v>37</v>
      </c>
      <c r="B1" s="58"/>
      <c r="C1" s="58"/>
      <c r="D1" s="58"/>
      <c r="E1" s="58"/>
      <c r="F1" s="58"/>
      <c r="G1" s="32"/>
      <c r="H1" s="32"/>
      <c r="I1" s="32"/>
      <c r="J1" s="32"/>
      <c r="K1" s="32"/>
    </row>
    <row r="2" spans="1:11">
      <c r="B2" s="59" t="s">
        <v>38</v>
      </c>
      <c r="C2" s="59"/>
      <c r="D2" s="60" t="s">
        <v>2</v>
      </c>
      <c r="E2" s="60"/>
    </row>
    <row r="3" spans="1:11" s="11" customFormat="1">
      <c r="A3" s="11" t="s">
        <v>0</v>
      </c>
      <c r="B3" s="11" t="s">
        <v>39</v>
      </c>
      <c r="C3" s="11" t="s">
        <v>7</v>
      </c>
      <c r="D3" s="11" t="str">
        <f>B3</f>
        <v>Kellogg (K)</v>
      </c>
      <c r="E3" s="11" t="str">
        <f>C3</f>
        <v>IBM</v>
      </c>
    </row>
    <row r="4" spans="1:11">
      <c r="A4" s="9">
        <v>36164</v>
      </c>
      <c r="B4">
        <v>25.25</v>
      </c>
      <c r="C4">
        <v>74.02</v>
      </c>
    </row>
    <row r="5" spans="1:11">
      <c r="A5" s="9">
        <v>36528</v>
      </c>
      <c r="B5">
        <v>15.48</v>
      </c>
      <c r="C5">
        <v>91.12</v>
      </c>
      <c r="D5" s="4"/>
      <c r="E5" s="4"/>
    </row>
    <row r="6" spans="1:11">
      <c r="A6" s="9">
        <v>36893</v>
      </c>
      <c r="B6">
        <v>17.39</v>
      </c>
      <c r="C6">
        <v>91.34</v>
      </c>
      <c r="D6" s="4"/>
      <c r="E6" s="4"/>
    </row>
    <row r="7" spans="1:11">
      <c r="A7" s="9">
        <v>37258</v>
      </c>
      <c r="B7">
        <v>21.23</v>
      </c>
      <c r="C7">
        <v>88.42</v>
      </c>
      <c r="D7" s="4"/>
      <c r="E7" s="4"/>
    </row>
    <row r="8" spans="1:11">
      <c r="A8" s="9">
        <v>37623</v>
      </c>
      <c r="B8">
        <v>23.66</v>
      </c>
      <c r="C8">
        <v>64.56</v>
      </c>
      <c r="D8" s="4"/>
      <c r="E8" s="4"/>
    </row>
    <row r="9" spans="1:11">
      <c r="A9" s="9">
        <v>37988</v>
      </c>
      <c r="B9">
        <v>27.62</v>
      </c>
      <c r="C9">
        <v>82.55</v>
      </c>
      <c r="D9" s="4"/>
      <c r="E9" s="4"/>
    </row>
    <row r="10" spans="1:11">
      <c r="A10" s="9">
        <v>38355</v>
      </c>
      <c r="B10">
        <v>33.4</v>
      </c>
      <c r="C10">
        <v>78.31</v>
      </c>
      <c r="D10" s="4"/>
      <c r="E10" s="4"/>
    </row>
    <row r="11" spans="1:11">
      <c r="A11" s="9">
        <v>38720</v>
      </c>
      <c r="B11">
        <v>32.869999999999997</v>
      </c>
      <c r="C11">
        <v>68.790000000000006</v>
      </c>
      <c r="D11" s="4"/>
      <c r="E11" s="4"/>
    </row>
    <row r="12" spans="1:11">
      <c r="A12" s="9">
        <v>39085</v>
      </c>
      <c r="B12">
        <v>38.65</v>
      </c>
      <c r="C12">
        <v>85.02</v>
      </c>
      <c r="D12" s="4"/>
      <c r="E12" s="4"/>
    </row>
    <row r="13" spans="1:11">
      <c r="A13" s="9">
        <v>39449</v>
      </c>
      <c r="B13">
        <v>38.36</v>
      </c>
      <c r="C13">
        <v>93.14</v>
      </c>
      <c r="D13" s="4"/>
      <c r="E13" s="4"/>
    </row>
    <row r="14" spans="1:11">
      <c r="A14" s="9">
        <v>39815</v>
      </c>
      <c r="B14">
        <v>36</v>
      </c>
      <c r="C14">
        <v>81.09</v>
      </c>
      <c r="D14" s="4"/>
      <c r="E14" s="4"/>
    </row>
    <row r="15" spans="1:11">
      <c r="A15" s="9">
        <v>40182</v>
      </c>
      <c r="B15">
        <v>46.29</v>
      </c>
      <c r="C15">
        <v>110.45</v>
      </c>
      <c r="D15" s="4"/>
      <c r="E15" s="4"/>
    </row>
    <row r="16" spans="1:11">
      <c r="A16" s="9">
        <v>40546</v>
      </c>
      <c r="B16">
        <v>44.11</v>
      </c>
      <c r="C16">
        <v>149</v>
      </c>
      <c r="D16" s="4"/>
      <c r="E16" s="4"/>
    </row>
    <row r="17" spans="1:5">
      <c r="A17" s="9">
        <v>40911</v>
      </c>
      <c r="B17">
        <v>44.83</v>
      </c>
      <c r="C17">
        <v>180.14</v>
      </c>
      <c r="D17" s="4"/>
      <c r="E17" s="4"/>
    </row>
    <row r="18" spans="1:5">
      <c r="A18" s="9">
        <v>41276</v>
      </c>
      <c r="B18">
        <v>54.74</v>
      </c>
      <c r="C18">
        <v>193.13</v>
      </c>
      <c r="D18" s="4"/>
      <c r="E18" s="4"/>
    </row>
    <row r="19" spans="1:5">
      <c r="A19" s="9">
        <v>41641</v>
      </c>
      <c r="B19">
        <v>55.87</v>
      </c>
      <c r="C19">
        <v>171.29</v>
      </c>
      <c r="D19" s="4"/>
      <c r="E19" s="4"/>
    </row>
    <row r="20" spans="1:5">
      <c r="A20" s="9">
        <v>42006</v>
      </c>
      <c r="B20">
        <v>65.08</v>
      </c>
      <c r="C20">
        <v>152.24</v>
      </c>
      <c r="D20" s="4"/>
      <c r="E20" s="4"/>
    </row>
    <row r="22" spans="1:5">
      <c r="C22" s="33" t="s">
        <v>6</v>
      </c>
      <c r="D22" s="34"/>
      <c r="E22" s="34"/>
    </row>
    <row r="23" spans="1:5">
      <c r="C23" s="33" t="s">
        <v>5</v>
      </c>
      <c r="D23" s="35"/>
      <c r="E23" s="35"/>
    </row>
    <row r="24" spans="1:5">
      <c r="C24" s="33" t="s">
        <v>4</v>
      </c>
      <c r="D24" s="7"/>
    </row>
    <row r="25" spans="1:5">
      <c r="C25" s="33" t="s">
        <v>3</v>
      </c>
      <c r="D25" s="7"/>
    </row>
    <row r="26" spans="1:5">
      <c r="C26" s="36"/>
    </row>
    <row r="30" spans="1:5" ht="12.75" customHeight="1"/>
    <row r="34" ht="12.75" customHeight="1"/>
  </sheetData>
  <mergeCells count="3">
    <mergeCell ref="A1:F1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6" sqref="F26"/>
    </sheetView>
  </sheetViews>
  <sheetFormatPr defaultRowHeight="12.75"/>
  <cols>
    <col min="1" max="1" width="11.28515625" bestFit="1" customWidth="1"/>
    <col min="2" max="2" width="17.5703125" bestFit="1" customWidth="1"/>
    <col min="3" max="3" width="10.85546875" bestFit="1" customWidth="1"/>
    <col min="4" max="4" width="13.140625" customWidth="1"/>
    <col min="5" max="5" width="15.7109375" bestFit="1" customWidth="1"/>
    <col min="6" max="6" width="14.85546875" customWidth="1"/>
  </cols>
  <sheetData>
    <row r="1" spans="1:6" ht="18">
      <c r="A1" s="55" t="s">
        <v>40</v>
      </c>
      <c r="B1" s="55"/>
      <c r="C1" s="55"/>
    </row>
    <row r="2" spans="1:6" s="11" customFormat="1" ht="38.25">
      <c r="B2" s="10" t="s">
        <v>41</v>
      </c>
      <c r="C2" s="10" t="s">
        <v>42</v>
      </c>
      <c r="D2" s="10" t="s">
        <v>43</v>
      </c>
      <c r="F2" s="10" t="s">
        <v>44</v>
      </c>
    </row>
    <row r="3" spans="1:6">
      <c r="A3" s="15">
        <v>38717</v>
      </c>
      <c r="B3">
        <v>17.98</v>
      </c>
      <c r="D3" s="1"/>
    </row>
    <row r="4" spans="1:6">
      <c r="A4" s="15">
        <v>39082</v>
      </c>
      <c r="B4">
        <v>19.670000000000002</v>
      </c>
      <c r="D4" s="1"/>
      <c r="F4" s="4"/>
    </row>
    <row r="5" spans="1:6">
      <c r="A5" s="15">
        <v>39447</v>
      </c>
      <c r="B5">
        <v>20.350000000000001</v>
      </c>
      <c r="D5" s="1"/>
      <c r="F5" s="4"/>
    </row>
    <row r="6" spans="1:6">
      <c r="A6" s="15">
        <v>39813</v>
      </c>
      <c r="B6">
        <v>11.02</v>
      </c>
      <c r="C6" s="3" t="s">
        <v>45</v>
      </c>
      <c r="D6" s="1"/>
      <c r="F6" s="4"/>
    </row>
    <row r="7" spans="1:6">
      <c r="A7" s="15">
        <v>40178</v>
      </c>
      <c r="B7">
        <v>12.56</v>
      </c>
      <c r="C7" s="3"/>
      <c r="D7" s="1"/>
      <c r="F7" s="4"/>
    </row>
    <row r="8" spans="1:6">
      <c r="A8" s="15">
        <v>40543</v>
      </c>
      <c r="B8">
        <v>13.45</v>
      </c>
      <c r="C8" s="3"/>
      <c r="D8" s="1"/>
      <c r="F8" s="4"/>
    </row>
    <row r="9" spans="1:6">
      <c r="A9" s="15">
        <v>40908</v>
      </c>
      <c r="B9">
        <v>8.36</v>
      </c>
      <c r="C9" s="3" t="s">
        <v>46</v>
      </c>
      <c r="F9" s="4"/>
    </row>
    <row r="10" spans="1:6">
      <c r="A10" s="15">
        <v>41274</v>
      </c>
      <c r="B10">
        <v>9.01</v>
      </c>
      <c r="C10" s="3"/>
      <c r="F10" s="4"/>
    </row>
    <row r="11" spans="1:6">
      <c r="A11" s="15">
        <v>41639</v>
      </c>
      <c r="B11">
        <v>10.23</v>
      </c>
      <c r="C11" s="3"/>
      <c r="F11" s="4"/>
    </row>
    <row r="12" spans="1:6">
      <c r="A12" s="15">
        <v>42004</v>
      </c>
      <c r="B12">
        <v>9.23</v>
      </c>
      <c r="C12" s="3"/>
      <c r="F12" s="4"/>
    </row>
    <row r="13" spans="1:6">
      <c r="A13" s="15">
        <v>42369</v>
      </c>
      <c r="B13">
        <v>10.34</v>
      </c>
      <c r="F13" s="4"/>
    </row>
    <row r="15" spans="1:6">
      <c r="E15" t="s">
        <v>47</v>
      </c>
      <c r="F15" s="34"/>
    </row>
    <row r="16" spans="1:6">
      <c r="E16" t="s">
        <v>5</v>
      </c>
      <c r="F16" s="34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31" sqref="I31"/>
    </sheetView>
  </sheetViews>
  <sheetFormatPr defaultColWidth="9.140625" defaultRowHeight="12.75"/>
  <cols>
    <col min="1" max="1" width="11.28515625" style="27" bestFit="1" customWidth="1"/>
    <col min="2" max="2" width="14.28515625" style="27" bestFit="1" customWidth="1"/>
    <col min="3" max="3" width="10" style="27" bestFit="1" customWidth="1"/>
    <col min="4" max="4" width="15.85546875" style="27" bestFit="1" customWidth="1"/>
    <col min="5" max="16384" width="9.140625" style="27"/>
  </cols>
  <sheetData>
    <row r="1" spans="1:4" ht="31.5">
      <c r="A1" s="61"/>
      <c r="B1" s="37" t="s">
        <v>48</v>
      </c>
      <c r="C1" s="62" t="s">
        <v>49</v>
      </c>
      <c r="D1" s="62"/>
    </row>
    <row r="2" spans="1:4" ht="25.5">
      <c r="A2" s="61"/>
      <c r="B2" s="38" t="s">
        <v>50</v>
      </c>
      <c r="C2" s="38" t="s">
        <v>50</v>
      </c>
      <c r="D2" s="38" t="s">
        <v>51</v>
      </c>
    </row>
    <row r="3" spans="1:4">
      <c r="A3" s="15">
        <v>38717</v>
      </c>
      <c r="B3" s="39">
        <v>32.56</v>
      </c>
      <c r="C3" s="39">
        <v>78.5</v>
      </c>
      <c r="D3" s="39">
        <v>0</v>
      </c>
    </row>
    <row r="4" spans="1:4">
      <c r="A4" s="15">
        <v>39082</v>
      </c>
      <c r="B4" s="39">
        <v>34.5</v>
      </c>
      <c r="C4" s="39">
        <v>82.5</v>
      </c>
      <c r="D4" s="39">
        <v>0</v>
      </c>
    </row>
    <row r="5" spans="1:4">
      <c r="A5" s="15">
        <v>39447</v>
      </c>
      <c r="B5" s="39">
        <v>38.979999999999997</v>
      </c>
      <c r="C5" s="39">
        <v>84.5</v>
      </c>
      <c r="D5" s="39">
        <v>1</v>
      </c>
    </row>
    <row r="6" spans="1:4">
      <c r="A6" s="15">
        <v>39813</v>
      </c>
      <c r="B6" s="39">
        <v>44.5</v>
      </c>
      <c r="C6" s="39">
        <v>81.599999999999994</v>
      </c>
      <c r="D6" s="39">
        <v>0</v>
      </c>
    </row>
    <row r="7" spans="1:4">
      <c r="A7" s="15">
        <v>40178</v>
      </c>
      <c r="B7" s="39">
        <v>40.200000000000003</v>
      </c>
      <c r="C7" s="39">
        <v>79.599999999999994</v>
      </c>
      <c r="D7" s="39">
        <v>1.5</v>
      </c>
    </row>
    <row r="8" spans="1:4">
      <c r="A8" s="15">
        <v>40543</v>
      </c>
      <c r="B8" s="39">
        <v>39.5</v>
      </c>
      <c r="C8" s="39">
        <v>80.959999999999994</v>
      </c>
      <c r="D8" s="39">
        <v>1.5</v>
      </c>
    </row>
    <row r="9" spans="1:4">
      <c r="A9" s="15">
        <v>40908</v>
      </c>
      <c r="B9" s="39">
        <v>38.450000000000003</v>
      </c>
      <c r="C9" s="39">
        <v>82.65</v>
      </c>
      <c r="D9" s="39">
        <v>0</v>
      </c>
    </row>
    <row r="10" spans="1:4">
      <c r="A10" s="15">
        <v>41274</v>
      </c>
      <c r="B10" s="39">
        <v>37.5</v>
      </c>
      <c r="C10" s="39">
        <v>83.69</v>
      </c>
      <c r="D10" s="39">
        <v>2</v>
      </c>
    </row>
    <row r="11" spans="1:4">
      <c r="A11" s="15">
        <v>41639</v>
      </c>
      <c r="B11" s="39">
        <v>43.58</v>
      </c>
      <c r="C11" s="39">
        <v>82.79</v>
      </c>
      <c r="D11" s="39">
        <v>2</v>
      </c>
    </row>
    <row r="12" spans="1:4">
      <c r="A12" s="15">
        <v>42004</v>
      </c>
      <c r="B12" s="39">
        <v>50.3</v>
      </c>
      <c r="C12" s="39">
        <v>81.97</v>
      </c>
      <c r="D12" s="39">
        <v>0</v>
      </c>
    </row>
  </sheetData>
  <mergeCells count="2">
    <mergeCell ref="A1:A2"/>
    <mergeCell ref="C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23" sqref="F23"/>
    </sheetView>
  </sheetViews>
  <sheetFormatPr defaultColWidth="9.140625" defaultRowHeight="12.75"/>
  <cols>
    <col min="1" max="1" width="9.5703125" style="42" bestFit="1" customWidth="1"/>
    <col min="2" max="2" width="14.140625" style="42" bestFit="1" customWidth="1"/>
    <col min="3" max="3" width="13.140625" style="42" bestFit="1" customWidth="1"/>
    <col min="4" max="4" width="27.140625" style="42" bestFit="1" customWidth="1"/>
    <col min="5" max="16384" width="9.140625" style="42"/>
  </cols>
  <sheetData>
    <row r="1" spans="1:5" ht="18" customHeight="1">
      <c r="A1" s="63" t="s">
        <v>52</v>
      </c>
      <c r="B1" s="63"/>
      <c r="C1" s="63"/>
      <c r="D1" s="63"/>
    </row>
    <row r="2" spans="1:5" ht="38.25">
      <c r="A2" s="40" t="s">
        <v>1</v>
      </c>
      <c r="B2" s="41" t="s">
        <v>53</v>
      </c>
      <c r="C2" s="41" t="s">
        <v>54</v>
      </c>
    </row>
    <row r="3" spans="1:5">
      <c r="A3" s="43">
        <v>2006</v>
      </c>
      <c r="B3" s="5">
        <v>0.30730000000000002</v>
      </c>
      <c r="C3" s="44"/>
      <c r="E3" s="44"/>
    </row>
    <row r="4" spans="1:5">
      <c r="A4" s="43">
        <f>1+A3</f>
        <v>2007</v>
      </c>
      <c r="B4" s="5">
        <v>0.55210000000000004</v>
      </c>
      <c r="C4" s="44"/>
      <c r="E4" s="44"/>
    </row>
    <row r="5" spans="1:5">
      <c r="A5" s="43">
        <f t="shared" ref="A5:A12" si="0">1+A4</f>
        <v>2008</v>
      </c>
      <c r="B5" s="5">
        <v>0.15820000000000001</v>
      </c>
      <c r="C5" s="44"/>
      <c r="E5" s="44"/>
    </row>
    <row r="6" spans="1:5">
      <c r="A6" s="43">
        <f t="shared" si="0"/>
        <v>2009</v>
      </c>
      <c r="B6" s="5">
        <v>0.33539999999999998</v>
      </c>
      <c r="C6" s="44"/>
      <c r="E6" s="44"/>
    </row>
    <row r="7" spans="1:5">
      <c r="A7" s="43">
        <f t="shared" si="0"/>
        <v>2010</v>
      </c>
      <c r="B7" s="5">
        <v>0.14929999999999999</v>
      </c>
      <c r="C7" s="44"/>
      <c r="E7" s="44"/>
    </row>
    <row r="8" spans="1:5">
      <c r="A8" s="43">
        <f t="shared" si="0"/>
        <v>2011</v>
      </c>
      <c r="B8" s="5">
        <v>0.3584</v>
      </c>
      <c r="C8" s="44"/>
      <c r="E8" s="44"/>
    </row>
    <row r="9" spans="1:5">
      <c r="A9" s="43">
        <f t="shared" si="0"/>
        <v>2012</v>
      </c>
      <c r="B9" s="5">
        <v>0.4839</v>
      </c>
      <c r="C9" s="44"/>
      <c r="E9" s="44"/>
    </row>
    <row r="10" spans="1:5">
      <c r="A10" s="43">
        <f t="shared" si="0"/>
        <v>2013</v>
      </c>
      <c r="B10" s="5">
        <v>0.37709999999999999</v>
      </c>
      <c r="C10" s="44"/>
      <c r="E10" s="44"/>
    </row>
    <row r="11" spans="1:5">
      <c r="A11" s="43">
        <f t="shared" si="0"/>
        <v>2014</v>
      </c>
      <c r="B11" s="5">
        <v>0.67849999999999999</v>
      </c>
      <c r="C11" s="44"/>
      <c r="E11" s="44"/>
    </row>
    <row r="12" spans="1:5">
      <c r="A12" s="43">
        <f t="shared" si="0"/>
        <v>2015</v>
      </c>
      <c r="B12" s="5">
        <v>0.44850000000000001</v>
      </c>
      <c r="C12" s="44"/>
      <c r="E12" s="44"/>
    </row>
    <row r="14" spans="1:5">
      <c r="A14" s="42" t="s">
        <v>3</v>
      </c>
      <c r="C14" s="4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EoC Exercise 1 DATA</vt:lpstr>
      <vt:lpstr>EoC Exercise 2 DATA</vt:lpstr>
      <vt:lpstr>EoC Exercise 3 DATA</vt:lpstr>
      <vt:lpstr>EoC Exercise 5 Template</vt:lpstr>
      <vt:lpstr>EoC Exercise 6 DATA</vt:lpstr>
      <vt:lpstr>EoC Exercise 7 Template</vt:lpstr>
      <vt:lpstr>EoC Exercise 8 Template</vt:lpstr>
      <vt:lpstr>EoC Exercise 10 Template</vt:lpstr>
      <vt:lpstr>EoC Exercise 11 Template</vt:lpstr>
      <vt:lpstr>EoC Exercise 12 Template</vt:lpstr>
      <vt:lpstr>EoC Exercise 13 Template</vt:lpstr>
      <vt:lpstr>'EoC Exercise 6 DATA'!ExternalData_1</vt:lpstr>
      <vt:lpstr>'EoC Exercise 6 DATA'!ExternalData_2</vt:lpstr>
      <vt:lpstr>'EoC Exercise 6 DATA'!ExternalData_3</vt:lpstr>
    </vt:vector>
  </TitlesOfParts>
  <Company>The Wharton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Benninga</dc:creator>
  <cp:lastModifiedBy>BALL, Alison</cp:lastModifiedBy>
  <dcterms:created xsi:type="dcterms:W3CDTF">2006-01-08T17:57:28Z</dcterms:created>
  <dcterms:modified xsi:type="dcterms:W3CDTF">2017-08-25T16:33:47Z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PFE3_Ch08_student materials.xlsm</vt:lpwstr>
  </property>
</Properties>
</file>