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DF908ECD-C663-F43C-BE37-009161E90720}"/>
  <workbookPr codeName="ThisWorkbook" checkCompatibility="1" defaultThemeVersion="124226"/>
  <bookViews>
    <workbookView xWindow="285" yWindow="105" windowWidth="15480" windowHeight="7695" tabRatio="892" firstSheet="4" activeTab="14"/>
  </bookViews>
  <sheets>
    <sheet name="Exercsie 2 Template" sheetId="51" r:id="rId1"/>
    <sheet name="Exercise 3 Template" sheetId="52" r:id="rId2"/>
    <sheet name="Exercise 4 Template" sheetId="53" r:id="rId3"/>
    <sheet name="Exercise 5 Template" sheetId="54" r:id="rId4"/>
    <sheet name="Exercise 6 Template" sheetId="55" r:id="rId5"/>
    <sheet name="Exercise 7 Template" sheetId="56" r:id="rId6"/>
    <sheet name="Exercise 8 Template" sheetId="57" r:id="rId7"/>
    <sheet name="Exercise 9 Template" sheetId="58" r:id="rId8"/>
    <sheet name="Exercise 10 Template" sheetId="59" r:id="rId9"/>
    <sheet name="Exercise 13 Template" sheetId="60" r:id="rId10"/>
    <sheet name="Exercise 18 Template" sheetId="61" r:id="rId11"/>
    <sheet name="Exercise 19 Template" sheetId="62" r:id="rId12"/>
    <sheet name="Exercise 20 Template" sheetId="63" r:id="rId13"/>
    <sheet name="Exercise 23 Template" sheetId="64" r:id="rId14"/>
    <sheet name="Exercise 26 Template" sheetId="65" r:id="rId15"/>
  </sheets>
  <functionGroups builtInGroupCount="17"/>
  <externalReferences>
    <externalReference r:id="rId16"/>
  </externalReferences>
  <definedNames>
    <definedName name="Beg_Bal">#REF!</definedName>
    <definedName name="Cum_Int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IT">'[1]balance sheet'!#REF!</definedName>
    <definedName name="Total_Interest">#REF!</definedName>
    <definedName name="Total_Pay">#REF!</definedName>
    <definedName name="Values_Entered">IF(Loan_Amount*Interest_Rate*Loan_Years*Loan_Start&gt;0,1,0)</definedName>
  </definedNames>
  <calcPr calcId="144525"/>
</workbook>
</file>

<file path=xl/calcChain.xml><?xml version="1.0" encoding="utf-8"?>
<calcChain xmlns="http://schemas.openxmlformats.org/spreadsheetml/2006/main">
  <c r="C36" i="62" l="1"/>
  <c r="C35" i="62"/>
  <c r="C34" i="62"/>
  <c r="C33" i="62"/>
  <c r="C32" i="62"/>
  <c r="C31" i="62"/>
  <c r="C30" i="62"/>
  <c r="C29" i="62"/>
  <c r="C28" i="62"/>
  <c r="C27" i="62"/>
  <c r="C26" i="62"/>
  <c r="C25" i="62"/>
  <c r="C24" i="62"/>
  <c r="C23" i="62"/>
  <c r="C22" i="62"/>
  <c r="C21" i="62"/>
  <c r="C20" i="62"/>
  <c r="C19" i="62"/>
  <c r="C18" i="62"/>
  <c r="C17" i="62"/>
  <c r="C16" i="62"/>
  <c r="C15" i="62"/>
  <c r="C14" i="62"/>
  <c r="C13" i="62"/>
  <c r="C12" i="62"/>
  <c r="C11" i="62"/>
  <c r="C10" i="62"/>
  <c r="C9" i="62"/>
  <c r="F8" i="62"/>
  <c r="C8" i="62"/>
  <c r="F7" i="62"/>
  <c r="D7" i="62"/>
  <c r="E7" i="62" s="1"/>
  <c r="B8" i="62" s="1"/>
  <c r="C7" i="62"/>
  <c r="D8" i="62" l="1"/>
  <c r="E8" i="62" s="1"/>
  <c r="B9" i="62" s="1"/>
  <c r="C20" i="65"/>
  <c r="C19" i="65"/>
  <c r="C18" i="65"/>
  <c r="C17" i="65"/>
  <c r="C16" i="65"/>
  <c r="C15" i="65"/>
  <c r="C14" i="65"/>
  <c r="C13" i="65"/>
  <c r="C12" i="65"/>
  <c r="C11" i="65"/>
  <c r="C10" i="65"/>
  <c r="C9" i="65"/>
  <c r="C18" i="61"/>
  <c r="B29" i="60"/>
  <c r="B11" i="60"/>
  <c r="C15" i="60" s="1"/>
  <c r="B6" i="60"/>
  <c r="B5" i="60"/>
  <c r="B6" i="57"/>
  <c r="D5" i="57"/>
  <c r="C4" i="56"/>
  <c r="C4" i="53"/>
  <c r="C4" i="52"/>
  <c r="B6" i="51"/>
  <c r="B7" i="51" s="1"/>
  <c r="B8" i="51" s="1"/>
  <c r="B9" i="51" s="1"/>
  <c r="B10" i="51" s="1"/>
  <c r="C6" i="60"/>
  <c r="D4" i="56"/>
  <c r="C6" i="57"/>
  <c r="E5" i="57"/>
  <c r="C5" i="60"/>
  <c r="D4" i="53"/>
  <c r="D4" i="52"/>
  <c r="D10" i="60"/>
  <c r="D9" i="62" l="1"/>
  <c r="E9" i="62" s="1"/>
  <c r="B10" i="62" s="1"/>
  <c r="D10" i="62" l="1"/>
  <c r="E10" i="62" s="1"/>
  <c r="B11" i="62" s="1"/>
  <c r="D11" i="62" l="1"/>
  <c r="E11" i="62" s="1"/>
  <c r="B12" i="62" s="1"/>
  <c r="D12" i="62" l="1"/>
  <c r="E12" i="62" s="1"/>
  <c r="B13" i="62" s="1"/>
  <c r="D13" i="62" l="1"/>
  <c r="E13" i="62" s="1"/>
  <c r="B14" i="62" s="1"/>
  <c r="D14" i="62" l="1"/>
  <c r="E14" i="62" s="1"/>
  <c r="B15" i="62" s="1"/>
  <c r="D15" i="62" l="1"/>
  <c r="E15" i="62" s="1"/>
  <c r="B16" i="62" s="1"/>
  <c r="D16" i="62" l="1"/>
  <c r="E16" i="62" s="1"/>
  <c r="B17" i="62" s="1"/>
  <c r="D17" i="62" l="1"/>
  <c r="E17" i="62" s="1"/>
  <c r="B18" i="62" s="1"/>
  <c r="D18" i="62" l="1"/>
  <c r="E18" i="62" s="1"/>
  <c r="B19" i="62" s="1"/>
  <c r="D19" i="62" l="1"/>
  <c r="E19" i="62" s="1"/>
  <c r="B20" i="62" s="1"/>
  <c r="D20" i="62" l="1"/>
  <c r="E20" i="62" s="1"/>
  <c r="B21" i="62" s="1"/>
  <c r="D21" i="62" l="1"/>
  <c r="E21" i="62" s="1"/>
  <c r="B22" i="62" s="1"/>
  <c r="D22" i="62" l="1"/>
  <c r="E22" i="62" s="1"/>
  <c r="B23" i="62" s="1"/>
  <c r="D23" i="62" l="1"/>
  <c r="E23" i="62" s="1"/>
  <c r="B24" i="62" s="1"/>
  <c r="D24" i="62" l="1"/>
  <c r="E24" i="62" s="1"/>
  <c r="B25" i="62" s="1"/>
  <c r="D25" i="62" l="1"/>
  <c r="E25" i="62" s="1"/>
  <c r="B26" i="62" s="1"/>
  <c r="D26" i="62" l="1"/>
  <c r="E26" i="62" s="1"/>
  <c r="B27" i="62" s="1"/>
  <c r="D27" i="62" l="1"/>
  <c r="E27" i="62" s="1"/>
  <c r="B28" i="62" s="1"/>
  <c r="D28" i="62" l="1"/>
  <c r="E28" i="62" s="1"/>
  <c r="B29" i="62" s="1"/>
  <c r="D29" i="62" l="1"/>
  <c r="E29" i="62" s="1"/>
  <c r="B30" i="62" s="1"/>
  <c r="D30" i="62" l="1"/>
  <c r="E30" i="62" s="1"/>
  <c r="B31" i="62" s="1"/>
  <c r="D31" i="62" l="1"/>
  <c r="E31" i="62" s="1"/>
  <c r="B32" i="62" s="1"/>
  <c r="D32" i="62" l="1"/>
  <c r="E32" i="62" s="1"/>
  <c r="B33" i="62" s="1"/>
  <c r="D33" i="62" l="1"/>
  <c r="E33" i="62" s="1"/>
  <c r="B34" i="62" s="1"/>
  <c r="D34" i="62" l="1"/>
  <c r="E34" i="62" s="1"/>
  <c r="B35" i="62" s="1"/>
  <c r="D35" i="62" l="1"/>
  <c r="E35" i="62" s="1"/>
  <c r="B36" i="62" s="1"/>
  <c r="D36" i="62" l="1"/>
  <c r="E36" i="62" s="1"/>
</calcChain>
</file>

<file path=xl/sharedStrings.xml><?xml version="1.0" encoding="utf-8"?>
<sst xmlns="http://schemas.openxmlformats.org/spreadsheetml/2006/main" count="145" uniqueCount="109">
  <si>
    <t>Year</t>
  </si>
  <si>
    <t>Interest rate</t>
  </si>
  <si>
    <t>Annual deposit</t>
  </si>
  <si>
    <t>Birthday</t>
  </si>
  <si>
    <t>SAVING FOR COLLEGE</t>
  </si>
  <si>
    <t>Present value</t>
  </si>
  <si>
    <t>Annual payment</t>
  </si>
  <si>
    <t>Annual cost of college</t>
  </si>
  <si>
    <t>Section a.</t>
  </si>
  <si>
    <t>r</t>
  </si>
  <si>
    <t>&lt;-- start with something, and use trial and error to bring the value at period 0 to 70.13</t>
  </si>
  <si>
    <t>Period</t>
  </si>
  <si>
    <t>Value</t>
  </si>
  <si>
    <t>&lt;-- initial deposit</t>
  </si>
  <si>
    <t>&lt;-- we should find r that brings this value to 70.13</t>
  </si>
  <si>
    <t>Deposit</t>
  </si>
  <si>
    <t>Future value
in year 10</t>
  </si>
  <si>
    <t>Total (summing C4:C13)</t>
  </si>
  <si>
    <t>Using FV function</t>
  </si>
  <si>
    <t>Answers</t>
  </si>
  <si>
    <t>Check value</t>
  </si>
  <si>
    <t xml:space="preserve">Due date </t>
  </si>
  <si>
    <t>years from now</t>
  </si>
  <si>
    <t>Present value of the check</t>
  </si>
  <si>
    <t>Deposit today</t>
  </si>
  <si>
    <t>Value 10 years from today</t>
  </si>
  <si>
    <t>Gift</t>
  </si>
  <si>
    <t>Present
value</t>
  </si>
  <si>
    <t xml:space="preserve">Annual increase </t>
  </si>
  <si>
    <t>Annual income</t>
  </si>
  <si>
    <t>Payment</t>
  </si>
  <si>
    <t>Using IRR</t>
  </si>
  <si>
    <t>Using RATE</t>
  </si>
  <si>
    <t>Interest rates</t>
  </si>
  <si>
    <t>Bonus</t>
  </si>
  <si>
    <t>Rate for two years</t>
  </si>
  <si>
    <t>Rate for first year</t>
  </si>
  <si>
    <t>Rate for second year</t>
  </si>
  <si>
    <t>Future Value</t>
  </si>
  <si>
    <t>First alternative</t>
  </si>
  <si>
    <t>Second alternative</t>
  </si>
  <si>
    <t>MICHAEL SAVES MONEY
By changing his consumption habits</t>
  </si>
  <si>
    <t>Our thanks to Walter McGuire (wwmcguire@yahoo.com )</t>
  </si>
  <si>
    <t>Exercise 13 a</t>
  </si>
  <si>
    <t>for suggesting this problem.</t>
  </si>
  <si>
    <t>Weekly interest rate</t>
  </si>
  <si>
    <t>Weekly latte savings</t>
  </si>
  <si>
    <t>Years until age 65</t>
  </si>
  <si>
    <t>Weeks until age 65</t>
  </si>
  <si>
    <t>Savings at age 65 (future value)</t>
  </si>
  <si>
    <t>Exercise 13 b</t>
  </si>
  <si>
    <t>Item</t>
  </si>
  <si>
    <t>Weekly savings</t>
  </si>
  <si>
    <t>Yearly savings</t>
  </si>
  <si>
    <t>Future value at age 65</t>
  </si>
  <si>
    <t>Latte versus regular coffee</t>
  </si>
  <si>
    <t>Deli versus brown bag lunch</t>
  </si>
  <si>
    <t>Excess alcohol</t>
  </si>
  <si>
    <t>Cigarettes</t>
  </si>
  <si>
    <t xml:space="preserve">Candy </t>
  </si>
  <si>
    <t>Excess junk food</t>
  </si>
  <si>
    <t>Cell phone (chat vs. needed calls)</t>
  </si>
  <si>
    <t>Wasted groceries</t>
  </si>
  <si>
    <t>Restaurantד: fast food vs. eat at home</t>
  </si>
  <si>
    <t>Wasted energy: heat, AC, lights</t>
  </si>
  <si>
    <t>Movies versus books</t>
  </si>
  <si>
    <t>Expensive cable TV</t>
  </si>
  <si>
    <t>Wasted gasoline on excessive trips, etc.</t>
  </si>
  <si>
    <t>Wasteful spending at mall</t>
  </si>
  <si>
    <t>Money saved by time Michael is 65</t>
  </si>
  <si>
    <t>Workforce</t>
  </si>
  <si>
    <t>Life expectancy</t>
  </si>
  <si>
    <t>Annual initial salary</t>
  </si>
  <si>
    <t>Salary yearly growth</t>
  </si>
  <si>
    <t>Annual return</t>
  </si>
  <si>
    <t>Salary</t>
  </si>
  <si>
    <t>Retirees</t>
  </si>
  <si>
    <t>Pension Liability at Retirement</t>
  </si>
  <si>
    <t>PV of Pension Liability</t>
  </si>
  <si>
    <t>Total</t>
  </si>
  <si>
    <t>SAVING FOR THE FUTURE</t>
  </si>
  <si>
    <t>Annual desired pension payout</t>
  </si>
  <si>
    <t>&lt;-- start with a number</t>
  </si>
  <si>
    <t>Your age</t>
  </si>
  <si>
    <t>Account balance, beginning of year</t>
  </si>
  <si>
    <t>Deposit or
withdrawal
beginning of year</t>
  </si>
  <si>
    <t>Interest 
earned during year</t>
  </si>
  <si>
    <t>Total in account
end of year</t>
  </si>
  <si>
    <t>Pension savings today</t>
  </si>
  <si>
    <t>Number of years until retirement</t>
  </si>
  <si>
    <t>Number of payout years after retirement</t>
  </si>
  <si>
    <t>Present value today of all future retirement payments</t>
  </si>
  <si>
    <t>Annual payment until retirement</t>
  </si>
  <si>
    <t>Mary's Financial Planning</t>
  </si>
  <si>
    <t>Balance at beginning of year
before withdrawal</t>
  </si>
  <si>
    <t>Withdrawal
beginning
of year</t>
  </si>
  <si>
    <t>Net balance
beginning
of year</t>
  </si>
  <si>
    <t>Savings at end of year</t>
  </si>
  <si>
    <t>Account end of year</t>
  </si>
  <si>
    <t>$X</t>
  </si>
  <si>
    <r>
      <t>Notice</t>
    </r>
    <r>
      <rPr>
        <sz val="10"/>
        <rFont val="Arial"/>
        <family val="2"/>
      </rPr>
      <t>: The expenditures are in the beginning of the year</t>
    </r>
  </si>
  <si>
    <t>The savings are in the end of the year.</t>
  </si>
  <si>
    <t xml:space="preserve">    On positive balances</t>
  </si>
  <si>
    <t xml:space="preserve">    On negative balances</t>
  </si>
  <si>
    <t>In bank on birthday,
before deposit/withdrawal</t>
  </si>
  <si>
    <t>Deposit
or withdrawal
at beginning of year</t>
  </si>
  <si>
    <t>End of year
with interest</t>
  </si>
  <si>
    <t>&lt;-- =B5*(1+$B$2)</t>
  </si>
  <si>
    <t>&lt;-- =B6*(1+$B$2)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</si>
</sst>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$-409]* #,##0.00_ ;_-[$$-409]* \-#,##0.00\ ;_-[$$-409]* &quot;-&quot;??_ ;_-@_ "/>
    <numFmt numFmtId="165" formatCode="_(* #,##0_);_(* \(#,##0\);_(* &quot;-&quot;??_);_(@_)"/>
    <numFmt numFmtId="166" formatCode="#,##0.000"/>
    <numFmt numFmtId="167" formatCode="#,##0.000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Calibri"/>
      <family val="1"/>
      <scheme val="minor"/>
    </font>
    <font>
      <sz val="10"/>
      <name val="Arial"/>
      <family val="2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4">
    <xf numFmtId="0" fontId="0" fillId="0" borderId="0"/>
    <xf numFmtId="0" fontId="2" fillId="0" borderId="0"/>
    <xf numFmtId="44" fontId="3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2" borderId="1" applyNumberFormat="0" applyAlignment="0" applyProtection="0"/>
    <xf numFmtId="0" fontId="6" fillId="3" borderId="1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87">
    <xf numFmtId="0" fontId="0" fillId="0" borderId="0" xfId="0"/>
    <xf numFmtId="9" fontId="0" fillId="0" borderId="0" xfId="0" applyNumberFormat="1"/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4" fontId="0" fillId="0" borderId="0" xfId="0" applyNumberFormat="1"/>
    <xf numFmtId="0" fontId="8" fillId="0" borderId="0" xfId="0" applyFont="1"/>
    <xf numFmtId="0" fontId="0" fillId="0" borderId="0" xfId="0" applyAlignment="1">
      <alignment horizontal="center" wrapText="1"/>
    </xf>
    <xf numFmtId="10" fontId="0" fillId="0" borderId="0" xfId="9" applyNumberFormat="1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/>
    <xf numFmtId="43" fontId="0" fillId="0" borderId="0" xfId="8" applyFont="1"/>
    <xf numFmtId="43" fontId="0" fillId="0" borderId="0" xfId="0" applyNumberFormat="1"/>
    <xf numFmtId="8" fontId="0" fillId="0" borderId="0" xfId="0" applyNumberFormat="1"/>
    <xf numFmtId="0" fontId="8" fillId="0" borderId="0" xfId="0" applyFont="1" applyAlignment="1">
      <alignment vertical="center"/>
    </xf>
    <xf numFmtId="164" fontId="0" fillId="0" borderId="0" xfId="9" applyNumberFormat="1" applyFont="1"/>
    <xf numFmtId="4" fontId="0" fillId="0" borderId="0" xfId="9" applyNumberFormat="1" applyFont="1"/>
    <xf numFmtId="0" fontId="8" fillId="0" borderId="0" xfId="0" applyFont="1" applyAlignment="1">
      <alignment horizontal="center"/>
    </xf>
    <xf numFmtId="9" fontId="8" fillId="0" borderId="0" xfId="0" applyNumberFormat="1" applyFont="1" applyAlignment="1">
      <alignment horizontal="center"/>
    </xf>
    <xf numFmtId="44" fontId="0" fillId="0" borderId="0" xfId="2" applyFont="1"/>
    <xf numFmtId="9" fontId="8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3" fontId="3" fillId="0" borderId="0" xfId="0" applyNumberFormat="1" applyFont="1"/>
    <xf numFmtId="10" fontId="0" fillId="0" borderId="0" xfId="0" applyNumberFormat="1"/>
    <xf numFmtId="0" fontId="8" fillId="0" borderId="0" xfId="10" applyFont="1"/>
    <xf numFmtId="0" fontId="3" fillId="0" borderId="0" xfId="10"/>
    <xf numFmtId="0" fontId="3" fillId="0" borderId="0" xfId="10" applyFont="1" applyBorder="1"/>
    <xf numFmtId="3" fontId="3" fillId="0" borderId="0" xfId="10" applyNumberFormat="1" applyBorder="1"/>
    <xf numFmtId="9" fontId="3" fillId="0" borderId="0" xfId="10" applyNumberFormat="1" applyBorder="1"/>
    <xf numFmtId="0" fontId="8" fillId="0" borderId="0" xfId="10" applyFont="1" applyAlignment="1">
      <alignment horizontal="center" wrapText="1"/>
    </xf>
    <xf numFmtId="0" fontId="3" fillId="0" borderId="0" xfId="10" applyFont="1"/>
    <xf numFmtId="3" fontId="3" fillId="0" borderId="0" xfId="10" applyNumberFormat="1" applyFont="1"/>
    <xf numFmtId="3" fontId="3" fillId="0" borderId="0" xfId="10" applyNumberFormat="1"/>
    <xf numFmtId="0" fontId="9" fillId="0" borderId="0" xfId="0" applyFont="1" applyAlignment="1">
      <alignment horizontal="center" vertical="center"/>
    </xf>
    <xf numFmtId="10" fontId="11" fillId="0" borderId="0" xfId="9" applyNumberFormat="1"/>
    <xf numFmtId="2" fontId="11" fillId="0" borderId="0" xfId="9" applyNumberFormat="1"/>
    <xf numFmtId="8" fontId="0" fillId="0" borderId="0" xfId="0" applyNumberFormat="1" applyFill="1" applyAlignment="1">
      <alignment horizontal="left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0" fillId="0" borderId="0" xfId="0" applyAlignment="1">
      <alignment horizontal="left"/>
    </xf>
    <xf numFmtId="4" fontId="0" fillId="0" borderId="0" xfId="0" applyNumberFormat="1" applyFill="1" applyAlignment="1">
      <alignment horizontal="right"/>
    </xf>
    <xf numFmtId="8" fontId="0" fillId="0" borderId="0" xfId="0" applyNumberFormat="1" applyFill="1" applyAlignment="1">
      <alignment horizontal="right"/>
    </xf>
    <xf numFmtId="3" fontId="0" fillId="0" borderId="0" xfId="0" applyNumberFormat="1" applyAlignment="1">
      <alignment horizontal="center"/>
    </xf>
    <xf numFmtId="44" fontId="0" fillId="0" borderId="0" xfId="0" applyNumberFormat="1" applyFill="1" applyAlignment="1">
      <alignment horizontal="center"/>
    </xf>
    <xf numFmtId="0" fontId="3" fillId="0" borderId="0" xfId="0" applyFont="1" applyAlignment="1">
      <alignment horizontal="left"/>
    </xf>
    <xf numFmtId="0" fontId="8" fillId="5" borderId="0" xfId="0" applyFont="1" applyFill="1" applyAlignment="1">
      <alignment horizontal="left"/>
    </xf>
    <xf numFmtId="4" fontId="8" fillId="5" borderId="0" xfId="0" applyNumberFormat="1" applyFont="1" applyFill="1" applyAlignment="1">
      <alignment horizontal="right"/>
    </xf>
    <xf numFmtId="8" fontId="8" fillId="5" borderId="0" xfId="0" applyNumberFormat="1" applyFont="1" applyFill="1"/>
    <xf numFmtId="9" fontId="3" fillId="0" borderId="0" xfId="9" applyFont="1"/>
    <xf numFmtId="0" fontId="3" fillId="0" borderId="0" xfId="10" applyAlignment="1">
      <alignment horizontal="center"/>
    </xf>
    <xf numFmtId="1" fontId="3" fillId="0" borderId="0" xfId="10" applyNumberFormat="1" applyAlignment="1">
      <alignment horizontal="center"/>
    </xf>
    <xf numFmtId="1" fontId="8" fillId="0" borderId="0" xfId="10" applyNumberFormat="1" applyFont="1" applyAlignment="1">
      <alignment horizontal="center"/>
    </xf>
    <xf numFmtId="3" fontId="8" fillId="0" borderId="0" xfId="10" applyNumberFormat="1" applyFont="1"/>
    <xf numFmtId="165" fontId="0" fillId="0" borderId="0" xfId="8" applyNumberFormat="1" applyFont="1"/>
    <xf numFmtId="0" fontId="0" fillId="0" borderId="0" xfId="0" quotePrefix="1"/>
    <xf numFmtId="0" fontId="10" fillId="0" borderId="0" xfId="0" applyFont="1" applyAlignment="1"/>
    <xf numFmtId="3" fontId="3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3" fontId="0" fillId="0" borderId="0" xfId="8" applyNumberFormat="1" applyFont="1"/>
    <xf numFmtId="4" fontId="0" fillId="0" borderId="0" xfId="2" applyNumberFormat="1" applyFont="1"/>
    <xf numFmtId="44" fontId="8" fillId="0" borderId="0" xfId="2" applyFont="1" applyAlignment="1">
      <alignment horizontal="center" vertical="center" wrapText="1"/>
    </xf>
    <xf numFmtId="0" fontId="3" fillId="0" borderId="0" xfId="10" applyAlignment="1">
      <alignment vertical="center"/>
    </xf>
    <xf numFmtId="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0" fontId="12" fillId="0" borderId="0" xfId="0" applyFont="1"/>
    <xf numFmtId="0" fontId="0" fillId="0" borderId="0" xfId="0" applyNumberFormat="1" applyAlignment="1">
      <alignment horizontal="center"/>
    </xf>
    <xf numFmtId="44" fontId="3" fillId="0" borderId="0" xfId="2" applyFont="1"/>
    <xf numFmtId="0" fontId="2" fillId="0" borderId="0" xfId="1"/>
    <xf numFmtId="9" fontId="2" fillId="0" borderId="0" xfId="1" applyNumberFormat="1"/>
    <xf numFmtId="4" fontId="2" fillId="0" borderId="0" xfId="1" applyNumberFormat="1"/>
    <xf numFmtId="3" fontId="2" fillId="0" borderId="0" xfId="1" applyNumberFormat="1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 wrapText="1"/>
    </xf>
    <xf numFmtId="0" fontId="2" fillId="0" borderId="0" xfId="1" applyAlignment="1">
      <alignment horizontal="center"/>
    </xf>
    <xf numFmtId="4" fontId="2" fillId="5" borderId="0" xfId="1" applyNumberFormat="1" applyFill="1"/>
    <xf numFmtId="167" fontId="2" fillId="0" borderId="0" xfId="1" applyNumberForma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1" applyFont="1" applyAlignment="1">
      <alignment horizontal="center"/>
    </xf>
    <xf numFmtId="0" fontId="0" fillId="0" borderId="0" xfId="0"/>
    <xf numFmtId="0" fontId="0" fillId="0" borderId="0" xfId="0"/>
  </cellXfs>
  <cellStyles count="14">
    <cellStyle name="20% - Accent3 2" xfId="3"/>
    <cellStyle name="Calculation 2" xfId="5"/>
    <cellStyle name="Comma" xfId="8" builtinId="3"/>
    <cellStyle name="Comma 2" xfId="7"/>
    <cellStyle name="Comma 3" xfId="11"/>
    <cellStyle name="Currency 2" xfId="2"/>
    <cellStyle name="Input 2" xfId="4"/>
    <cellStyle name="Normal" xfId="0" builtinId="0"/>
    <cellStyle name="Normal 2" xfId="1"/>
    <cellStyle name="Normal 2 2" xfId="13"/>
    <cellStyle name="Normal 3" xfId="6"/>
    <cellStyle name="Normal_Wassermannchap01exercises" xfId="10"/>
    <cellStyle name="Percent" xfId="9" builtinId="5"/>
    <cellStyle name="Percent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9</xdr:row>
      <xdr:rowOff>114300</xdr:rowOff>
    </xdr:from>
    <xdr:to>
      <xdr:col>3</xdr:col>
      <xdr:colOff>31750</xdr:colOff>
      <xdr:row>14</xdr:row>
      <xdr:rowOff>31750</xdr:rowOff>
    </xdr:to>
    <xdr:cxnSp macro="">
      <xdr:nvCxnSpPr>
        <xdr:cNvPr id="2" name="Straight Arrow Connector 1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CxnSpPr/>
      </xdr:nvCxnSpPr>
      <xdr:spPr bwMode="auto">
        <a:xfrm flipH="1">
          <a:off x="3686175" y="1971675"/>
          <a:ext cx="184150" cy="8890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\Personal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Retirement"/>
      <sheetName val="simplified"/>
      <sheetName val="Asset allocation chart"/>
      <sheetName val="Unit sales"/>
      <sheetName val="Dollar sales"/>
      <sheetName val="Royalties"/>
      <sheetName val="2006"/>
      <sheetName val="2005"/>
      <sheetName val="2004"/>
      <sheetName val="2003"/>
      <sheetName val="2002"/>
      <sheetName val="2001"/>
      <sheetName val="2000"/>
      <sheetName val="1999"/>
      <sheetName val="BS royalties"/>
      <sheetName val="FM, ed2"/>
      <sheetName val="FM, ed1"/>
      <sheetName val="MGH sales"/>
      <sheetName val="Mamma"/>
      <sheetName val="Sold to finance Carm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G20" sqref="G20"/>
    </sheetView>
  </sheetViews>
  <sheetFormatPr defaultRowHeight="12.75" x14ac:dyDescent="0.2"/>
  <sheetData>
    <row r="1" spans="1:3" x14ac:dyDescent="0.2">
      <c r="A1" t="s">
        <v>8</v>
      </c>
    </row>
    <row r="2" spans="1:3" x14ac:dyDescent="0.2">
      <c r="A2" s="4" t="s">
        <v>9</v>
      </c>
      <c r="B2" s="1">
        <v>0.05</v>
      </c>
      <c r="C2" t="s">
        <v>10</v>
      </c>
    </row>
    <row r="4" spans="1:3" x14ac:dyDescent="0.2">
      <c r="A4" s="6" t="s">
        <v>11</v>
      </c>
      <c r="B4" s="6" t="s">
        <v>12</v>
      </c>
    </row>
    <row r="5" spans="1:3" x14ac:dyDescent="0.2">
      <c r="A5" s="3">
        <v>-5</v>
      </c>
      <c r="B5" s="5">
        <v>50</v>
      </c>
      <c r="C5" t="s">
        <v>13</v>
      </c>
    </row>
    <row r="6" spans="1:3" x14ac:dyDescent="0.2">
      <c r="A6" s="3">
        <v>-4</v>
      </c>
      <c r="B6" s="5">
        <f>B5*(1+$B$2)</f>
        <v>52.5</v>
      </c>
      <c r="C6" s="85" t="s">
        <v>107</v>
      </c>
    </row>
    <row r="7" spans="1:3" x14ac:dyDescent="0.2">
      <c r="A7" s="3">
        <v>-3</v>
      </c>
      <c r="B7" s="5">
        <f t="shared" ref="B7:B10" si="0">B6*(1+$B$2)</f>
        <v>55.125</v>
      </c>
      <c r="C7" s="86" t="s">
        <v>108</v>
      </c>
    </row>
    <row r="8" spans="1:3" x14ac:dyDescent="0.2">
      <c r="A8" s="3">
        <v>-2</v>
      </c>
      <c r="B8" s="5">
        <f t="shared" si="0"/>
        <v>57.881250000000001</v>
      </c>
    </row>
    <row r="9" spans="1:3" x14ac:dyDescent="0.2">
      <c r="A9" s="3">
        <v>-1</v>
      </c>
      <c r="B9" s="5">
        <f t="shared" si="0"/>
        <v>60.775312500000005</v>
      </c>
    </row>
    <row r="10" spans="1:3" x14ac:dyDescent="0.2">
      <c r="A10" s="3">
        <v>0</v>
      </c>
      <c r="B10" s="5">
        <f t="shared" si="0"/>
        <v>63.814078125000009</v>
      </c>
      <c r="C10" t="s">
        <v>14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G43" sqref="G43"/>
    </sheetView>
  </sheetViews>
  <sheetFormatPr defaultRowHeight="12.75" x14ac:dyDescent="0.2"/>
  <cols>
    <col min="1" max="1" width="35.85546875" customWidth="1"/>
    <col min="2" max="2" width="10" customWidth="1"/>
    <col min="3" max="3" width="11.7109375" customWidth="1"/>
    <col min="4" max="4" width="17.7109375" bestFit="1" customWidth="1"/>
    <col min="5" max="5" width="21.7109375" customWidth="1"/>
  </cols>
  <sheetData>
    <row r="1" spans="1:6" ht="18" x14ac:dyDescent="0.2">
      <c r="A1" s="81" t="s">
        <v>41</v>
      </c>
      <c r="B1" s="82"/>
      <c r="C1" s="82"/>
      <c r="F1" t="s">
        <v>42</v>
      </c>
    </row>
    <row r="2" spans="1:6" ht="18" x14ac:dyDescent="0.2">
      <c r="A2" s="6" t="s">
        <v>43</v>
      </c>
      <c r="B2" s="35"/>
      <c r="C2" s="35"/>
      <c r="F2" t="s">
        <v>44</v>
      </c>
    </row>
    <row r="3" spans="1:6" x14ac:dyDescent="0.2">
      <c r="A3" t="s">
        <v>45</v>
      </c>
      <c r="B3" s="36">
        <v>1E-3</v>
      </c>
    </row>
    <row r="4" spans="1:6" x14ac:dyDescent="0.2">
      <c r="A4" t="s">
        <v>46</v>
      </c>
      <c r="B4" s="37">
        <v>10</v>
      </c>
    </row>
    <row r="5" spans="1:6" x14ac:dyDescent="0.2">
      <c r="A5" t="s">
        <v>47</v>
      </c>
      <c r="B5">
        <f>65-25</f>
        <v>40</v>
      </c>
      <c r="C5" t="e">
        <f ca="1">"&lt;-- "&amp;_xlfn.FORMULATEXT(B5)</f>
        <v>#NAME?</v>
      </c>
    </row>
    <row r="6" spans="1:6" x14ac:dyDescent="0.2">
      <c r="A6" t="s">
        <v>48</v>
      </c>
      <c r="B6">
        <f>B5*52</f>
        <v>2080</v>
      </c>
      <c r="C6" t="e">
        <f ca="1">"&lt;-- "&amp;_xlfn.FORMULATEXT(B6)</f>
        <v>#NAME?</v>
      </c>
    </row>
    <row r="7" spans="1:6" x14ac:dyDescent="0.2">
      <c r="A7" t="s">
        <v>49</v>
      </c>
      <c r="B7" s="15"/>
    </row>
    <row r="8" spans="1:6" x14ac:dyDescent="0.2">
      <c r="B8" s="15"/>
    </row>
    <row r="9" spans="1:6" x14ac:dyDescent="0.2">
      <c r="B9" s="15"/>
    </row>
    <row r="10" spans="1:6" x14ac:dyDescent="0.2">
      <c r="A10" s="6" t="s">
        <v>50</v>
      </c>
      <c r="B10" s="15"/>
      <c r="D10" s="38" t="e">
        <f ca="1">_xlfn.FORMULATEXT(C15)</f>
        <v>#NAME?</v>
      </c>
    </row>
    <row r="11" spans="1:6" x14ac:dyDescent="0.2">
      <c r="A11" s="4" t="s">
        <v>45</v>
      </c>
      <c r="B11" s="25">
        <f>B3</f>
        <v>1E-3</v>
      </c>
    </row>
    <row r="12" spans="1:6" x14ac:dyDescent="0.2">
      <c r="A12" s="4"/>
      <c r="B12" s="25"/>
    </row>
    <row r="13" spans="1:6" ht="25.5" x14ac:dyDescent="0.2">
      <c r="A13" s="19" t="s">
        <v>51</v>
      </c>
      <c r="B13" s="2" t="s">
        <v>52</v>
      </c>
      <c r="C13" s="2" t="s">
        <v>53</v>
      </c>
      <c r="D13" s="39" t="s">
        <v>54</v>
      </c>
      <c r="E13" s="40"/>
    </row>
    <row r="14" spans="1:6" x14ac:dyDescent="0.2">
      <c r="B14" s="7"/>
      <c r="C14" s="7"/>
      <c r="D14" s="7"/>
      <c r="E14" s="41"/>
    </row>
    <row r="15" spans="1:6" x14ac:dyDescent="0.2">
      <c r="A15" s="42" t="s">
        <v>55</v>
      </c>
      <c r="B15" s="43">
        <v>10</v>
      </c>
      <c r="C15" s="43">
        <f>FV($B$11,52,-B15)</f>
        <v>533.48373344445531</v>
      </c>
      <c r="D15" s="44"/>
      <c r="E15" s="45"/>
    </row>
    <row r="16" spans="1:6" x14ac:dyDescent="0.2">
      <c r="A16" s="42" t="s">
        <v>56</v>
      </c>
      <c r="B16" s="43">
        <v>25</v>
      </c>
      <c r="C16" s="46"/>
      <c r="D16" s="44"/>
      <c r="E16" s="45"/>
    </row>
    <row r="17" spans="1:5" x14ac:dyDescent="0.2">
      <c r="A17" s="47" t="s">
        <v>57</v>
      </c>
      <c r="B17" s="43">
        <v>10</v>
      </c>
      <c r="C17" s="46"/>
      <c r="D17" s="44"/>
      <c r="E17" s="45"/>
    </row>
    <row r="18" spans="1:5" x14ac:dyDescent="0.2">
      <c r="A18" s="42" t="s">
        <v>58</v>
      </c>
      <c r="B18" s="43">
        <v>11</v>
      </c>
      <c r="C18" s="46"/>
      <c r="D18" s="44"/>
      <c r="E18" s="45"/>
    </row>
    <row r="19" spans="1:5" x14ac:dyDescent="0.2">
      <c r="A19" s="42" t="s">
        <v>59</v>
      </c>
      <c r="B19" s="43">
        <v>5</v>
      </c>
      <c r="C19" s="46"/>
      <c r="D19" s="44"/>
      <c r="E19" s="45"/>
    </row>
    <row r="20" spans="1:5" x14ac:dyDescent="0.2">
      <c r="A20" s="42" t="s">
        <v>60</v>
      </c>
      <c r="B20" s="43">
        <v>10</v>
      </c>
      <c r="C20" s="46"/>
      <c r="D20" s="44"/>
      <c r="E20" s="45"/>
    </row>
    <row r="21" spans="1:5" x14ac:dyDescent="0.2">
      <c r="A21" s="42" t="s">
        <v>61</v>
      </c>
      <c r="B21" s="43">
        <v>6</v>
      </c>
      <c r="C21" s="46"/>
      <c r="D21" s="44"/>
      <c r="E21" s="45"/>
    </row>
    <row r="22" spans="1:5" x14ac:dyDescent="0.2">
      <c r="A22" s="42" t="s">
        <v>62</v>
      </c>
      <c r="B22" s="43">
        <v>7</v>
      </c>
      <c r="C22" s="46"/>
      <c r="D22" s="44"/>
      <c r="E22" s="45"/>
    </row>
    <row r="23" spans="1:5" x14ac:dyDescent="0.2">
      <c r="A23" s="47" t="s">
        <v>63</v>
      </c>
      <c r="B23" s="43">
        <v>30</v>
      </c>
      <c r="C23" s="46"/>
      <c r="D23" s="44"/>
      <c r="E23" s="45"/>
    </row>
    <row r="24" spans="1:5" x14ac:dyDescent="0.2">
      <c r="A24" s="42" t="s">
        <v>64</v>
      </c>
      <c r="B24" s="43">
        <v>12</v>
      </c>
      <c r="C24" s="46"/>
      <c r="D24" s="44"/>
      <c r="E24" s="45"/>
    </row>
    <row r="25" spans="1:5" x14ac:dyDescent="0.2">
      <c r="A25" s="42" t="s">
        <v>65</v>
      </c>
      <c r="B25" s="43">
        <v>10</v>
      </c>
      <c r="C25" s="46"/>
      <c r="D25" s="44"/>
      <c r="E25" s="45"/>
    </row>
    <row r="26" spans="1:5" x14ac:dyDescent="0.2">
      <c r="A26" s="42" t="s">
        <v>66</v>
      </c>
      <c r="B26" s="43">
        <v>13</v>
      </c>
      <c r="C26" s="46"/>
      <c r="D26" s="44"/>
      <c r="E26" s="45"/>
    </row>
    <row r="27" spans="1:5" x14ac:dyDescent="0.2">
      <c r="A27" s="42" t="s">
        <v>67</v>
      </c>
      <c r="B27" s="43">
        <v>8</v>
      </c>
      <c r="C27" s="46"/>
      <c r="D27" s="44"/>
      <c r="E27" s="45"/>
    </row>
    <row r="28" spans="1:5" x14ac:dyDescent="0.2">
      <c r="A28" s="42" t="s">
        <v>68</v>
      </c>
      <c r="B28" s="43">
        <v>10</v>
      </c>
      <c r="C28" s="46"/>
      <c r="D28" s="44"/>
      <c r="E28" s="45"/>
    </row>
    <row r="29" spans="1:5" x14ac:dyDescent="0.2">
      <c r="A29" s="48" t="s">
        <v>69</v>
      </c>
      <c r="B29" s="49">
        <f>SUM(B15:B28)</f>
        <v>167</v>
      </c>
      <c r="C29" s="50"/>
      <c r="D29" s="50"/>
    </row>
  </sheetData>
  <mergeCells count="1">
    <mergeCell ref="A1:C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H48" sqref="H48"/>
    </sheetView>
  </sheetViews>
  <sheetFormatPr defaultColWidth="9.140625" defaultRowHeight="12.75" x14ac:dyDescent="0.2"/>
  <cols>
    <col min="1" max="1" width="19.140625" style="27" customWidth="1"/>
    <col min="2" max="2" width="17.42578125" style="27" customWidth="1"/>
    <col min="3" max="3" width="7.5703125" style="27" bestFit="1" customWidth="1"/>
    <col min="4" max="4" width="25.28515625" style="27" bestFit="1" customWidth="1"/>
    <col min="5" max="5" width="18.7109375" style="27" bestFit="1" customWidth="1"/>
    <col min="6" max="6" width="9.140625" style="27" customWidth="1"/>
    <col min="7" max="16384" width="9.140625" style="27"/>
  </cols>
  <sheetData>
    <row r="1" spans="1:5" x14ac:dyDescent="0.2">
      <c r="A1" s="27" t="s">
        <v>70</v>
      </c>
      <c r="B1" s="27">
        <v>40</v>
      </c>
    </row>
    <row r="2" spans="1:5" x14ac:dyDescent="0.2">
      <c r="A2" s="27" t="s">
        <v>71</v>
      </c>
      <c r="B2" s="27">
        <v>20</v>
      </c>
    </row>
    <row r="3" spans="1:5" x14ac:dyDescent="0.2">
      <c r="A3" s="27" t="s">
        <v>72</v>
      </c>
      <c r="B3" s="34">
        <v>40000</v>
      </c>
    </row>
    <row r="4" spans="1:5" x14ac:dyDescent="0.2">
      <c r="A4" s="27" t="s">
        <v>73</v>
      </c>
      <c r="B4" s="51">
        <v>0.04</v>
      </c>
    </row>
    <row r="5" spans="1:5" x14ac:dyDescent="0.2">
      <c r="A5" s="27" t="s">
        <v>74</v>
      </c>
      <c r="B5" s="51">
        <v>0.1</v>
      </c>
    </row>
    <row r="7" spans="1:5" x14ac:dyDescent="0.2">
      <c r="A7" s="27" t="s">
        <v>0</v>
      </c>
      <c r="B7" s="27" t="s">
        <v>75</v>
      </c>
      <c r="C7" s="27" t="s">
        <v>76</v>
      </c>
      <c r="D7" s="27" t="s">
        <v>77</v>
      </c>
      <c r="E7" s="27" t="s">
        <v>78</v>
      </c>
    </row>
    <row r="8" spans="1:5" x14ac:dyDescent="0.2">
      <c r="A8" s="52">
        <v>1</v>
      </c>
      <c r="B8" s="34"/>
      <c r="C8" s="53">
        <v>8</v>
      </c>
      <c r="D8" s="34"/>
      <c r="E8" s="34"/>
    </row>
    <row r="9" spans="1:5" x14ac:dyDescent="0.2">
      <c r="A9" s="52">
        <v>2</v>
      </c>
      <c r="B9" s="34"/>
      <c r="C9" s="53">
        <v>0</v>
      </c>
    </row>
    <row r="10" spans="1:5" x14ac:dyDescent="0.2">
      <c r="A10" s="52">
        <v>3</v>
      </c>
      <c r="B10" s="34"/>
      <c r="C10" s="53">
        <v>8</v>
      </c>
      <c r="D10" s="34"/>
      <c r="E10" s="34"/>
    </row>
    <row r="11" spans="1:5" x14ac:dyDescent="0.2">
      <c r="A11" s="52">
        <v>4</v>
      </c>
      <c r="B11" s="34"/>
      <c r="C11" s="53">
        <v>0</v>
      </c>
    </row>
    <row r="12" spans="1:5" x14ac:dyDescent="0.2">
      <c r="A12" s="52">
        <v>5</v>
      </c>
      <c r="B12" s="34"/>
      <c r="C12" s="53">
        <v>8</v>
      </c>
      <c r="D12" s="34"/>
      <c r="E12" s="34"/>
    </row>
    <row r="13" spans="1:5" x14ac:dyDescent="0.2">
      <c r="A13" s="52">
        <v>6</v>
      </c>
      <c r="B13" s="34"/>
      <c r="C13" s="53">
        <v>0</v>
      </c>
    </row>
    <row r="14" spans="1:5" x14ac:dyDescent="0.2">
      <c r="A14" s="52">
        <v>7</v>
      </c>
      <c r="B14" s="34"/>
      <c r="C14" s="53">
        <v>8</v>
      </c>
      <c r="D14" s="34"/>
      <c r="E14" s="34"/>
    </row>
    <row r="15" spans="1:5" x14ac:dyDescent="0.2">
      <c r="A15" s="52">
        <v>8</v>
      </c>
      <c r="B15" s="34"/>
      <c r="C15" s="53">
        <v>0</v>
      </c>
    </row>
    <row r="16" spans="1:5" x14ac:dyDescent="0.2">
      <c r="A16" s="52">
        <v>9</v>
      </c>
      <c r="B16" s="34"/>
      <c r="C16" s="53">
        <v>8</v>
      </c>
      <c r="D16" s="34"/>
      <c r="E16" s="34"/>
    </row>
    <row r="18" spans="2:5" s="26" customFormat="1" x14ac:dyDescent="0.2">
      <c r="B18" s="26" t="s">
        <v>79</v>
      </c>
      <c r="C18" s="54">
        <f>SUM(C8:C16)</f>
        <v>40</v>
      </c>
      <c r="D18" s="32"/>
      <c r="E18" s="5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H36" sqref="H36"/>
    </sheetView>
  </sheetViews>
  <sheetFormatPr defaultRowHeight="12.75" x14ac:dyDescent="0.2"/>
  <cols>
    <col min="1" max="1" width="26.85546875" customWidth="1"/>
    <col min="2" max="2" width="13.28515625" customWidth="1"/>
    <col min="3" max="3" width="13.42578125" customWidth="1"/>
    <col min="4" max="4" width="11.85546875" bestFit="1" customWidth="1"/>
    <col min="5" max="5" width="13.5703125" bestFit="1" customWidth="1"/>
    <col min="6" max="6" width="14.28515625" bestFit="1" customWidth="1"/>
    <col min="7" max="7" width="25.85546875" bestFit="1" customWidth="1"/>
    <col min="8" max="8" width="9.7109375" bestFit="1" customWidth="1"/>
  </cols>
  <sheetData>
    <row r="1" spans="1:6" ht="15.75" x14ac:dyDescent="0.25">
      <c r="A1" s="83" t="s">
        <v>80</v>
      </c>
      <c r="B1" s="83"/>
      <c r="C1" s="83"/>
      <c r="D1" s="83"/>
      <c r="E1" s="83"/>
      <c r="F1" s="83"/>
    </row>
    <row r="2" spans="1:6" x14ac:dyDescent="0.2">
      <c r="A2" t="s">
        <v>81</v>
      </c>
      <c r="B2" s="12">
        <v>100000</v>
      </c>
    </row>
    <row r="3" spans="1:6" x14ac:dyDescent="0.2">
      <c r="A3" t="s">
        <v>6</v>
      </c>
      <c r="B3" s="56">
        <v>10000</v>
      </c>
      <c r="C3" s="57" t="s">
        <v>82</v>
      </c>
    </row>
    <row r="4" spans="1:6" x14ac:dyDescent="0.2">
      <c r="A4" t="s">
        <v>1</v>
      </c>
      <c r="B4" s="1">
        <v>0.05</v>
      </c>
    </row>
    <row r="5" spans="1:6" x14ac:dyDescent="0.2">
      <c r="B5" s="1"/>
    </row>
    <row r="6" spans="1:6" s="11" customFormat="1" ht="51" x14ac:dyDescent="0.2">
      <c r="A6" s="9" t="s">
        <v>83</v>
      </c>
      <c r="B6" s="10" t="s">
        <v>84</v>
      </c>
      <c r="C6" s="10" t="s">
        <v>85</v>
      </c>
      <c r="D6" s="10" t="s">
        <v>86</v>
      </c>
      <c r="E6" s="10" t="s">
        <v>87</v>
      </c>
    </row>
    <row r="7" spans="1:6" x14ac:dyDescent="0.2">
      <c r="A7" s="3">
        <v>55</v>
      </c>
      <c r="B7" s="56">
        <v>500000</v>
      </c>
      <c r="C7" s="56">
        <f>$B$3</f>
        <v>10000</v>
      </c>
      <c r="D7" s="56">
        <f>(B7+C7)*$B$4</f>
        <v>25500</v>
      </c>
      <c r="E7" s="56">
        <f>B7+C7+D7</f>
        <v>535500</v>
      </c>
      <c r="F7" t="e">
        <f ca="1">getformula(E7)</f>
        <v>#NAME?</v>
      </c>
    </row>
    <row r="8" spans="1:6" x14ac:dyDescent="0.2">
      <c r="A8" s="3">
        <v>56</v>
      </c>
      <c r="B8" s="56">
        <f>E7</f>
        <v>535500</v>
      </c>
      <c r="C8" s="56">
        <f t="shared" ref="C8:C16" si="0">$B$3</f>
        <v>10000</v>
      </c>
      <c r="D8" s="56">
        <f t="shared" ref="D8:D36" si="1">(B8+C8)*$B$4</f>
        <v>27275</v>
      </c>
      <c r="E8" s="56">
        <f t="shared" ref="E8:E36" si="2">B8+C8+D8</f>
        <v>572775</v>
      </c>
      <c r="F8" t="e">
        <f ca="1">getformula(E8)</f>
        <v>#NAME?</v>
      </c>
    </row>
    <row r="9" spans="1:6" x14ac:dyDescent="0.2">
      <c r="A9" s="3">
        <v>57</v>
      </c>
      <c r="B9" s="56">
        <f t="shared" ref="B9:B36" si="3">E8</f>
        <v>572775</v>
      </c>
      <c r="C9" s="56">
        <f t="shared" si="0"/>
        <v>10000</v>
      </c>
      <c r="D9" s="56">
        <f t="shared" si="1"/>
        <v>29138.75</v>
      </c>
      <c r="E9" s="56">
        <f t="shared" si="2"/>
        <v>611913.75</v>
      </c>
    </row>
    <row r="10" spans="1:6" x14ac:dyDescent="0.2">
      <c r="A10" s="3">
        <v>58</v>
      </c>
      <c r="B10" s="56">
        <f t="shared" si="3"/>
        <v>611913.75</v>
      </c>
      <c r="C10" s="56">
        <f t="shared" si="0"/>
        <v>10000</v>
      </c>
      <c r="D10" s="56">
        <f t="shared" si="1"/>
        <v>31095.6875</v>
      </c>
      <c r="E10" s="56">
        <f t="shared" si="2"/>
        <v>653009.4375</v>
      </c>
    </row>
    <row r="11" spans="1:6" x14ac:dyDescent="0.2">
      <c r="A11" s="3">
        <v>59</v>
      </c>
      <c r="B11" s="56">
        <f t="shared" si="3"/>
        <v>653009.4375</v>
      </c>
      <c r="C11" s="56">
        <f t="shared" si="0"/>
        <v>10000</v>
      </c>
      <c r="D11" s="56">
        <f t="shared" si="1"/>
        <v>33150.471875000003</v>
      </c>
      <c r="E11" s="56">
        <f t="shared" si="2"/>
        <v>696159.90937500005</v>
      </c>
    </row>
    <row r="12" spans="1:6" x14ac:dyDescent="0.2">
      <c r="A12" s="3">
        <v>60</v>
      </c>
      <c r="B12" s="56">
        <f t="shared" si="3"/>
        <v>696159.90937500005</v>
      </c>
      <c r="C12" s="56">
        <f t="shared" si="0"/>
        <v>10000</v>
      </c>
      <c r="D12" s="56">
        <f t="shared" si="1"/>
        <v>35307.995468750007</v>
      </c>
      <c r="E12" s="56">
        <f t="shared" si="2"/>
        <v>741467.90484375006</v>
      </c>
    </row>
    <row r="13" spans="1:6" x14ac:dyDescent="0.2">
      <c r="A13" s="3">
        <v>61</v>
      </c>
      <c r="B13" s="56">
        <f t="shared" si="3"/>
        <v>741467.90484375006</v>
      </c>
      <c r="C13" s="56">
        <f t="shared" si="0"/>
        <v>10000</v>
      </c>
      <c r="D13" s="56">
        <f t="shared" si="1"/>
        <v>37573.395242187507</v>
      </c>
      <c r="E13" s="56">
        <f t="shared" si="2"/>
        <v>789041.3000859376</v>
      </c>
    </row>
    <row r="14" spans="1:6" x14ac:dyDescent="0.2">
      <c r="A14" s="3">
        <v>62</v>
      </c>
      <c r="B14" s="56">
        <f t="shared" si="3"/>
        <v>789041.3000859376</v>
      </c>
      <c r="C14" s="56">
        <f t="shared" si="0"/>
        <v>10000</v>
      </c>
      <c r="D14" s="56">
        <f t="shared" si="1"/>
        <v>39952.065004296885</v>
      </c>
      <c r="E14" s="56">
        <f t="shared" si="2"/>
        <v>838993.36509023444</v>
      </c>
    </row>
    <row r="15" spans="1:6" x14ac:dyDescent="0.2">
      <c r="A15" s="3">
        <v>63</v>
      </c>
      <c r="B15" s="56">
        <f t="shared" si="3"/>
        <v>838993.36509023444</v>
      </c>
      <c r="C15" s="56">
        <f t="shared" si="0"/>
        <v>10000</v>
      </c>
      <c r="D15" s="56">
        <f t="shared" si="1"/>
        <v>42449.668254511722</v>
      </c>
      <c r="E15" s="56">
        <f t="shared" si="2"/>
        <v>891443.0333447461</v>
      </c>
    </row>
    <row r="16" spans="1:6" x14ac:dyDescent="0.2">
      <c r="A16" s="3">
        <v>64</v>
      </c>
      <c r="B16" s="56">
        <f t="shared" si="3"/>
        <v>891443.0333447461</v>
      </c>
      <c r="C16" s="56">
        <f t="shared" si="0"/>
        <v>10000</v>
      </c>
      <c r="D16" s="56">
        <f t="shared" si="1"/>
        <v>45072.151667237311</v>
      </c>
      <c r="E16" s="56">
        <f t="shared" si="2"/>
        <v>946515.18501198338</v>
      </c>
    </row>
    <row r="17" spans="1:7" x14ac:dyDescent="0.2">
      <c r="A17" s="3">
        <v>65</v>
      </c>
      <c r="B17" s="56">
        <f t="shared" si="3"/>
        <v>946515.18501198338</v>
      </c>
      <c r="C17" s="56">
        <f>-$B$2</f>
        <v>-100000</v>
      </c>
      <c r="D17" s="56">
        <f t="shared" si="1"/>
        <v>42325.759250599171</v>
      </c>
      <c r="E17" s="56">
        <f t="shared" si="2"/>
        <v>888840.94426258258</v>
      </c>
      <c r="G17" s="15"/>
    </row>
    <row r="18" spans="1:7" x14ac:dyDescent="0.2">
      <c r="A18" s="3">
        <v>66</v>
      </c>
      <c r="B18" s="56">
        <f t="shared" si="3"/>
        <v>888840.94426258258</v>
      </c>
      <c r="C18" s="56">
        <f t="shared" ref="C18:C36" si="4">-$B$2</f>
        <v>-100000</v>
      </c>
      <c r="D18" s="56">
        <f t="shared" si="1"/>
        <v>39442.047213129132</v>
      </c>
      <c r="E18" s="56">
        <f t="shared" si="2"/>
        <v>828282.99147571169</v>
      </c>
    </row>
    <row r="19" spans="1:7" x14ac:dyDescent="0.2">
      <c r="A19" s="3">
        <v>67</v>
      </c>
      <c r="B19" s="56">
        <f t="shared" si="3"/>
        <v>828282.99147571169</v>
      </c>
      <c r="C19" s="56">
        <f t="shared" si="4"/>
        <v>-100000</v>
      </c>
      <c r="D19" s="56">
        <f t="shared" si="1"/>
        <v>36414.149573785588</v>
      </c>
      <c r="E19" s="56">
        <f t="shared" si="2"/>
        <v>764697.1410494973</v>
      </c>
    </row>
    <row r="20" spans="1:7" x14ac:dyDescent="0.2">
      <c r="A20" s="3">
        <v>68</v>
      </c>
      <c r="B20" s="56">
        <f t="shared" si="3"/>
        <v>764697.1410494973</v>
      </c>
      <c r="C20" s="56">
        <f t="shared" si="4"/>
        <v>-100000</v>
      </c>
      <c r="D20" s="56">
        <f t="shared" si="1"/>
        <v>33234.857052474865</v>
      </c>
      <c r="E20" s="56">
        <f t="shared" si="2"/>
        <v>697931.99810197216</v>
      </c>
    </row>
    <row r="21" spans="1:7" x14ac:dyDescent="0.2">
      <c r="A21" s="3">
        <v>69</v>
      </c>
      <c r="B21" s="56">
        <f t="shared" si="3"/>
        <v>697931.99810197216</v>
      </c>
      <c r="C21" s="56">
        <f t="shared" si="4"/>
        <v>-100000</v>
      </c>
      <c r="D21" s="56">
        <f t="shared" si="1"/>
        <v>29896.59990509861</v>
      </c>
      <c r="E21" s="56">
        <f t="shared" si="2"/>
        <v>627828.59800707072</v>
      </c>
    </row>
    <row r="22" spans="1:7" x14ac:dyDescent="0.2">
      <c r="A22" s="3">
        <v>70</v>
      </c>
      <c r="B22" s="56">
        <f t="shared" si="3"/>
        <v>627828.59800707072</v>
      </c>
      <c r="C22" s="56">
        <f t="shared" si="4"/>
        <v>-100000</v>
      </c>
      <c r="D22" s="56">
        <f t="shared" si="1"/>
        <v>26391.429900353538</v>
      </c>
      <c r="E22" s="56">
        <f t="shared" si="2"/>
        <v>554220.02790742426</v>
      </c>
    </row>
    <row r="23" spans="1:7" x14ac:dyDescent="0.2">
      <c r="A23" s="3">
        <v>71</v>
      </c>
      <c r="B23" s="56">
        <f t="shared" si="3"/>
        <v>554220.02790742426</v>
      </c>
      <c r="C23" s="56">
        <f t="shared" si="4"/>
        <v>-100000</v>
      </c>
      <c r="D23" s="56">
        <f t="shared" si="1"/>
        <v>22711.001395371215</v>
      </c>
      <c r="E23" s="56">
        <f t="shared" si="2"/>
        <v>476931.02930279548</v>
      </c>
    </row>
    <row r="24" spans="1:7" x14ac:dyDescent="0.2">
      <c r="A24" s="3">
        <v>72</v>
      </c>
      <c r="B24" s="56">
        <f t="shared" si="3"/>
        <v>476931.02930279548</v>
      </c>
      <c r="C24" s="56">
        <f t="shared" si="4"/>
        <v>-100000</v>
      </c>
      <c r="D24" s="56">
        <f t="shared" si="1"/>
        <v>18846.551465139775</v>
      </c>
      <c r="E24" s="56">
        <f t="shared" si="2"/>
        <v>395777.58076793526</v>
      </c>
    </row>
    <row r="25" spans="1:7" x14ac:dyDescent="0.2">
      <c r="A25" s="3">
        <v>73</v>
      </c>
      <c r="B25" s="56">
        <f t="shared" si="3"/>
        <v>395777.58076793526</v>
      </c>
      <c r="C25" s="56">
        <f t="shared" si="4"/>
        <v>-100000</v>
      </c>
      <c r="D25" s="56">
        <f t="shared" si="1"/>
        <v>14788.879038396764</v>
      </c>
      <c r="E25" s="56">
        <f t="shared" si="2"/>
        <v>310566.45980633202</v>
      </c>
    </row>
    <row r="26" spans="1:7" x14ac:dyDescent="0.2">
      <c r="A26" s="3">
        <v>74</v>
      </c>
      <c r="B26" s="56">
        <f t="shared" si="3"/>
        <v>310566.45980633202</v>
      </c>
      <c r="C26" s="56">
        <f t="shared" si="4"/>
        <v>-100000</v>
      </c>
      <c r="D26" s="56">
        <f t="shared" si="1"/>
        <v>10528.322990316601</v>
      </c>
      <c r="E26" s="56">
        <f t="shared" si="2"/>
        <v>221094.78279664862</v>
      </c>
    </row>
    <row r="27" spans="1:7" x14ac:dyDescent="0.2">
      <c r="A27" s="3">
        <v>75</v>
      </c>
      <c r="B27" s="56">
        <f t="shared" si="3"/>
        <v>221094.78279664862</v>
      </c>
      <c r="C27" s="56">
        <f t="shared" si="4"/>
        <v>-100000</v>
      </c>
      <c r="D27" s="56">
        <f t="shared" si="1"/>
        <v>6054.7391398324316</v>
      </c>
      <c r="E27" s="56">
        <f t="shared" si="2"/>
        <v>127149.52193648105</v>
      </c>
    </row>
    <row r="28" spans="1:7" x14ac:dyDescent="0.2">
      <c r="A28" s="3">
        <v>76</v>
      </c>
      <c r="B28" s="56">
        <f t="shared" si="3"/>
        <v>127149.52193648105</v>
      </c>
      <c r="C28" s="56">
        <f t="shared" si="4"/>
        <v>-100000</v>
      </c>
      <c r="D28" s="56">
        <f t="shared" si="1"/>
        <v>1357.4760968240525</v>
      </c>
      <c r="E28" s="56">
        <f t="shared" si="2"/>
        <v>28506.998033305099</v>
      </c>
    </row>
    <row r="29" spans="1:7" x14ac:dyDescent="0.2">
      <c r="A29" s="3">
        <v>77</v>
      </c>
      <c r="B29" s="56">
        <f t="shared" si="3"/>
        <v>28506.998033305099</v>
      </c>
      <c r="C29" s="56">
        <f t="shared" si="4"/>
        <v>-100000</v>
      </c>
      <c r="D29" s="56">
        <f t="shared" si="1"/>
        <v>-3574.6500983347451</v>
      </c>
      <c r="E29" s="56">
        <f t="shared" si="2"/>
        <v>-75067.652065029644</v>
      </c>
    </row>
    <row r="30" spans="1:7" x14ac:dyDescent="0.2">
      <c r="A30" s="3">
        <v>78</v>
      </c>
      <c r="B30" s="56">
        <f t="shared" si="3"/>
        <v>-75067.652065029644</v>
      </c>
      <c r="C30" s="56">
        <f t="shared" si="4"/>
        <v>-100000</v>
      </c>
      <c r="D30" s="56">
        <f t="shared" si="1"/>
        <v>-8753.3826032514826</v>
      </c>
      <c r="E30" s="56">
        <f t="shared" si="2"/>
        <v>-183821.03466828115</v>
      </c>
    </row>
    <row r="31" spans="1:7" x14ac:dyDescent="0.2">
      <c r="A31" s="3">
        <v>79</v>
      </c>
      <c r="B31" s="56">
        <f t="shared" si="3"/>
        <v>-183821.03466828115</v>
      </c>
      <c r="C31" s="56">
        <f t="shared" si="4"/>
        <v>-100000</v>
      </c>
      <c r="D31" s="56">
        <f t="shared" si="1"/>
        <v>-14191.051733414059</v>
      </c>
      <c r="E31" s="56">
        <f t="shared" si="2"/>
        <v>-298012.08640169521</v>
      </c>
    </row>
    <row r="32" spans="1:7" x14ac:dyDescent="0.2">
      <c r="A32" s="3">
        <v>80</v>
      </c>
      <c r="B32" s="56">
        <f t="shared" si="3"/>
        <v>-298012.08640169521</v>
      </c>
      <c r="C32" s="56">
        <f t="shared" si="4"/>
        <v>-100000</v>
      </c>
      <c r="D32" s="56">
        <f t="shared" si="1"/>
        <v>-19900.604320084763</v>
      </c>
      <c r="E32" s="56">
        <f t="shared" si="2"/>
        <v>-417912.69072177995</v>
      </c>
    </row>
    <row r="33" spans="1:5" x14ac:dyDescent="0.2">
      <c r="A33" s="3">
        <v>81</v>
      </c>
      <c r="B33" s="56">
        <f t="shared" si="3"/>
        <v>-417912.69072177995</v>
      </c>
      <c r="C33" s="56">
        <f t="shared" si="4"/>
        <v>-100000</v>
      </c>
      <c r="D33" s="56">
        <f t="shared" si="1"/>
        <v>-25895.634536088997</v>
      </c>
      <c r="E33" s="56">
        <f t="shared" si="2"/>
        <v>-543808.32525786897</v>
      </c>
    </row>
    <row r="34" spans="1:5" x14ac:dyDescent="0.2">
      <c r="A34" s="3">
        <v>82</v>
      </c>
      <c r="B34" s="56">
        <f t="shared" si="3"/>
        <v>-543808.32525786897</v>
      </c>
      <c r="C34" s="56">
        <f t="shared" si="4"/>
        <v>-100000</v>
      </c>
      <c r="D34" s="56">
        <f t="shared" si="1"/>
        <v>-32190.41626289345</v>
      </c>
      <c r="E34" s="56">
        <f t="shared" si="2"/>
        <v>-675998.74152076244</v>
      </c>
    </row>
    <row r="35" spans="1:5" x14ac:dyDescent="0.2">
      <c r="A35" s="3">
        <v>83</v>
      </c>
      <c r="B35" s="56">
        <f t="shared" si="3"/>
        <v>-675998.74152076244</v>
      </c>
      <c r="C35" s="56">
        <f t="shared" si="4"/>
        <v>-100000</v>
      </c>
      <c r="D35" s="56">
        <f t="shared" si="1"/>
        <v>-38799.937076038121</v>
      </c>
      <c r="E35" s="56">
        <f t="shared" si="2"/>
        <v>-814798.67859680054</v>
      </c>
    </row>
    <row r="36" spans="1:5" x14ac:dyDescent="0.2">
      <c r="A36" s="3">
        <v>84</v>
      </c>
      <c r="B36" s="56">
        <f t="shared" si="3"/>
        <v>-814798.67859680054</v>
      </c>
      <c r="C36" s="56">
        <f t="shared" si="4"/>
        <v>-100000</v>
      </c>
      <c r="D36" s="56">
        <f t="shared" si="1"/>
        <v>-45739.93392984003</v>
      </c>
      <c r="E36" s="56">
        <f t="shared" si="2"/>
        <v>-960538.61252664053</v>
      </c>
    </row>
    <row r="37" spans="1:5" x14ac:dyDescent="0.2">
      <c r="A37" s="3"/>
      <c r="B37" s="56"/>
      <c r="C37" s="13"/>
      <c r="D37" s="13"/>
      <c r="E37" s="13"/>
    </row>
    <row r="38" spans="1:5" x14ac:dyDescent="0.2">
      <c r="B38" s="13"/>
      <c r="C38" s="13"/>
      <c r="D38" s="13"/>
      <c r="E38" s="13"/>
    </row>
    <row r="39" spans="1:5" x14ac:dyDescent="0.2">
      <c r="B39" s="13"/>
      <c r="C39" s="13"/>
      <c r="D39" s="13"/>
      <c r="E39" s="13"/>
    </row>
  </sheetData>
  <mergeCells count="1">
    <mergeCell ref="A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G41" sqref="G41"/>
    </sheetView>
  </sheetViews>
  <sheetFormatPr defaultRowHeight="12.75" x14ac:dyDescent="0.2"/>
  <cols>
    <col min="1" max="1" width="45.85546875" bestFit="1" customWidth="1"/>
    <col min="2" max="2" width="14.5703125" bestFit="1" customWidth="1"/>
    <col min="3" max="3" width="29.5703125" bestFit="1" customWidth="1"/>
  </cols>
  <sheetData>
    <row r="1" spans="1:5" ht="18" x14ac:dyDescent="0.25">
      <c r="A1" s="80" t="s">
        <v>80</v>
      </c>
      <c r="B1" s="80"/>
      <c r="C1" s="80"/>
      <c r="D1" s="58"/>
      <c r="E1" s="58"/>
    </row>
    <row r="2" spans="1:5" ht="15.75" x14ac:dyDescent="0.25">
      <c r="A2" s="47" t="s">
        <v>88</v>
      </c>
      <c r="B2" s="59">
        <v>500000</v>
      </c>
      <c r="C2" s="60"/>
      <c r="D2" s="60"/>
      <c r="E2" s="60"/>
    </row>
    <row r="3" spans="1:5" x14ac:dyDescent="0.2">
      <c r="A3" t="s">
        <v>81</v>
      </c>
      <c r="B3" s="12">
        <v>100000</v>
      </c>
    </row>
    <row r="4" spans="1:5" x14ac:dyDescent="0.2">
      <c r="A4" s="4" t="s">
        <v>89</v>
      </c>
      <c r="B4" s="12">
        <v>10</v>
      </c>
    </row>
    <row r="5" spans="1:5" x14ac:dyDescent="0.2">
      <c r="A5" s="4" t="s">
        <v>90</v>
      </c>
      <c r="B5" s="61">
        <v>20</v>
      </c>
    </row>
    <row r="6" spans="1:5" x14ac:dyDescent="0.2">
      <c r="A6" t="s">
        <v>1</v>
      </c>
      <c r="B6" s="1">
        <v>0.05</v>
      </c>
    </row>
    <row r="8" spans="1:5" x14ac:dyDescent="0.2">
      <c r="A8" s="4" t="s">
        <v>91</v>
      </c>
      <c r="B8" s="62"/>
    </row>
    <row r="9" spans="1:5" x14ac:dyDescent="0.2">
      <c r="A9" s="4" t="s">
        <v>92</v>
      </c>
      <c r="B9" s="5"/>
    </row>
  </sheetData>
  <mergeCells count="1">
    <mergeCell ref="A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H32" sqref="H32"/>
    </sheetView>
  </sheetViews>
  <sheetFormatPr defaultColWidth="9.140625" defaultRowHeight="12.75" x14ac:dyDescent="0.2"/>
  <cols>
    <col min="1" max="1" width="12.85546875" style="27" customWidth="1"/>
    <col min="2" max="2" width="16.140625" style="27" bestFit="1" customWidth="1"/>
    <col min="3" max="3" width="11.85546875" style="70" bestFit="1" customWidth="1"/>
    <col min="4" max="4" width="10.85546875" style="27" bestFit="1" customWidth="1"/>
    <col min="5" max="6" width="10.5703125" style="27" bestFit="1" customWidth="1"/>
    <col min="7" max="16384" width="9.140625" style="27"/>
  </cols>
  <sheetData>
    <row r="1" spans="1:12" ht="18" customHeight="1" x14ac:dyDescent="0.25">
      <c r="A1" s="80" t="s">
        <v>93</v>
      </c>
      <c r="B1" s="80"/>
      <c r="C1" s="80"/>
      <c r="D1" s="80"/>
      <c r="E1" s="80"/>
      <c r="F1" s="80"/>
      <c r="G1"/>
      <c r="H1"/>
      <c r="I1"/>
      <c r="J1"/>
      <c r="K1"/>
      <c r="L1"/>
    </row>
    <row r="2" spans="1:12" s="64" customFormat="1" ht="63.75" x14ac:dyDescent="0.2">
      <c r="A2" s="9" t="s">
        <v>0</v>
      </c>
      <c r="B2" s="10" t="s">
        <v>94</v>
      </c>
      <c r="C2" s="63" t="s">
        <v>95</v>
      </c>
      <c r="D2" s="10" t="s">
        <v>96</v>
      </c>
      <c r="E2" s="10" t="s">
        <v>97</v>
      </c>
      <c r="F2" s="10" t="s">
        <v>98</v>
      </c>
      <c r="G2" s="11"/>
      <c r="H2" s="11"/>
      <c r="I2" s="11"/>
      <c r="J2" s="11"/>
      <c r="K2" s="11"/>
      <c r="L2" s="11"/>
    </row>
    <row r="3" spans="1:12" x14ac:dyDescent="0.2">
      <c r="A3" s="3">
        <v>0</v>
      </c>
      <c r="B3" s="65">
        <v>0</v>
      </c>
      <c r="C3" s="62"/>
      <c r="D3" s="5"/>
      <c r="E3" s="66" t="s">
        <v>99</v>
      </c>
      <c r="F3" s="67"/>
      <c r="G3"/>
      <c r="H3"/>
      <c r="I3"/>
      <c r="J3"/>
      <c r="K3"/>
      <c r="L3"/>
    </row>
    <row r="4" spans="1:12" x14ac:dyDescent="0.2">
      <c r="A4" s="3">
        <v>1</v>
      </c>
      <c r="B4" s="5"/>
      <c r="C4" s="62"/>
      <c r="D4" s="5"/>
      <c r="E4" s="66" t="s">
        <v>99</v>
      </c>
      <c r="F4" s="67"/>
      <c r="G4"/>
      <c r="H4"/>
      <c r="I4"/>
      <c r="J4"/>
      <c r="K4"/>
      <c r="L4"/>
    </row>
    <row r="5" spans="1:12" x14ac:dyDescent="0.2">
      <c r="A5" s="3">
        <v>2</v>
      </c>
      <c r="B5" s="5"/>
      <c r="C5" s="62"/>
      <c r="D5" s="5"/>
      <c r="E5" s="66" t="s">
        <v>99</v>
      </c>
      <c r="F5" s="67"/>
      <c r="G5"/>
      <c r="H5"/>
      <c r="I5"/>
      <c r="J5"/>
      <c r="K5"/>
      <c r="L5"/>
    </row>
    <row r="6" spans="1:12" x14ac:dyDescent="0.2">
      <c r="A6" s="3">
        <v>3</v>
      </c>
      <c r="B6" s="5"/>
      <c r="C6" s="62"/>
      <c r="D6" s="5"/>
      <c r="E6" s="66" t="s">
        <v>99</v>
      </c>
      <c r="F6" s="67"/>
      <c r="G6"/>
      <c r="H6" s="68" t="s">
        <v>100</v>
      </c>
      <c r="I6"/>
      <c r="J6"/>
      <c r="K6"/>
      <c r="L6"/>
    </row>
    <row r="7" spans="1:12" x14ac:dyDescent="0.2">
      <c r="A7" s="3">
        <v>4</v>
      </c>
      <c r="B7" s="5"/>
      <c r="C7" s="62">
        <v>-50000</v>
      </c>
      <c r="D7" s="5"/>
      <c r="E7" s="66"/>
      <c r="F7" s="67"/>
      <c r="G7"/>
      <c r="H7" t="s">
        <v>101</v>
      </c>
      <c r="I7"/>
      <c r="J7"/>
      <c r="K7"/>
      <c r="L7"/>
    </row>
    <row r="8" spans="1:12" x14ac:dyDescent="0.2">
      <c r="A8" s="3">
        <v>5</v>
      </c>
      <c r="B8" s="5"/>
      <c r="C8" s="62">
        <v>-50000</v>
      </c>
      <c r="D8" s="5"/>
      <c r="E8" s="66"/>
      <c r="F8" s="67"/>
      <c r="G8"/>
      <c r="H8"/>
      <c r="I8"/>
      <c r="J8"/>
      <c r="K8"/>
      <c r="L8"/>
    </row>
    <row r="9" spans="1:12" x14ac:dyDescent="0.2">
      <c r="A9" s="3">
        <v>6</v>
      </c>
      <c r="B9" s="5"/>
      <c r="C9" s="62"/>
      <c r="D9" s="5"/>
      <c r="E9" s="66" t="s">
        <v>99</v>
      </c>
      <c r="F9" s="67"/>
      <c r="G9"/>
      <c r="H9"/>
      <c r="I9"/>
      <c r="J9"/>
      <c r="K9"/>
      <c r="L9"/>
    </row>
    <row r="10" spans="1:12" x14ac:dyDescent="0.2">
      <c r="A10" s="3">
        <v>7</v>
      </c>
      <c r="B10" s="5"/>
      <c r="C10" s="62"/>
      <c r="D10" s="5"/>
      <c r="E10" s="66" t="s">
        <v>99</v>
      </c>
      <c r="F10" s="67"/>
      <c r="G10"/>
      <c r="H10"/>
      <c r="I10"/>
      <c r="J10"/>
      <c r="K10"/>
      <c r="L10"/>
    </row>
    <row r="11" spans="1:12" x14ac:dyDescent="0.2">
      <c r="A11" s="3">
        <v>8</v>
      </c>
      <c r="B11" s="5"/>
      <c r="C11" s="62"/>
      <c r="D11" s="5"/>
      <c r="E11" s="66" t="s">
        <v>99</v>
      </c>
      <c r="F11" s="67"/>
      <c r="G11"/>
      <c r="H11"/>
      <c r="I11"/>
      <c r="J11"/>
      <c r="K11"/>
      <c r="L11"/>
    </row>
    <row r="12" spans="1:12" x14ac:dyDescent="0.2">
      <c r="A12" s="3">
        <v>9</v>
      </c>
      <c r="B12" s="5"/>
      <c r="C12" s="62"/>
      <c r="D12" s="5"/>
      <c r="E12" s="66" t="s">
        <v>99</v>
      </c>
      <c r="F12" s="67"/>
      <c r="G12"/>
      <c r="H12"/>
      <c r="I12"/>
      <c r="J12"/>
      <c r="K12"/>
      <c r="L12"/>
    </row>
    <row r="13" spans="1:12" x14ac:dyDescent="0.2">
      <c r="A13" s="3">
        <v>10</v>
      </c>
      <c r="B13" s="5"/>
      <c r="C13" s="62"/>
      <c r="D13" s="5"/>
      <c r="E13" s="66" t="s">
        <v>99</v>
      </c>
      <c r="F13" s="67"/>
      <c r="G13"/>
      <c r="H13"/>
      <c r="I13"/>
      <c r="J13"/>
      <c r="K13"/>
      <c r="L13"/>
    </row>
    <row r="14" spans="1:12" x14ac:dyDescent="0.2">
      <c r="A14" s="3">
        <v>11</v>
      </c>
      <c r="B14" s="5"/>
      <c r="C14" s="62"/>
      <c r="D14" s="5"/>
      <c r="E14" s="66" t="s">
        <v>99</v>
      </c>
      <c r="F14" s="67"/>
      <c r="G14"/>
      <c r="H14"/>
      <c r="I14"/>
      <c r="J14"/>
      <c r="K14"/>
      <c r="L14"/>
    </row>
    <row r="15" spans="1:12" x14ac:dyDescent="0.2">
      <c r="A15" s="3">
        <v>12</v>
      </c>
      <c r="B15" s="5"/>
      <c r="C15" s="62"/>
      <c r="D15" s="5"/>
      <c r="E15" s="66" t="s">
        <v>99</v>
      </c>
      <c r="F15" s="67"/>
      <c r="G15"/>
      <c r="H15"/>
      <c r="I15"/>
      <c r="J15"/>
      <c r="K15"/>
      <c r="L15"/>
    </row>
    <row r="16" spans="1:12" x14ac:dyDescent="0.2">
      <c r="A16" s="3">
        <v>13</v>
      </c>
      <c r="B16" s="5"/>
      <c r="C16" s="62"/>
      <c r="D16" s="5"/>
      <c r="E16" s="66" t="s">
        <v>99</v>
      </c>
      <c r="F16" s="67"/>
      <c r="G16"/>
      <c r="H16"/>
      <c r="I16"/>
      <c r="J16"/>
      <c r="K16"/>
      <c r="L16"/>
    </row>
    <row r="17" spans="1:12" x14ac:dyDescent="0.2">
      <c r="A17" s="3">
        <v>14</v>
      </c>
      <c r="B17" s="5"/>
      <c r="C17" s="62"/>
      <c r="D17" s="5"/>
      <c r="E17" s="66" t="s">
        <v>99</v>
      </c>
      <c r="F17" s="67"/>
      <c r="G17"/>
      <c r="H17"/>
      <c r="I17"/>
      <c r="J17"/>
      <c r="K17"/>
      <c r="L17"/>
    </row>
    <row r="18" spans="1:12" x14ac:dyDescent="0.2">
      <c r="A18" s="3">
        <v>15</v>
      </c>
      <c r="B18" s="5"/>
      <c r="C18" s="62">
        <v>-60000</v>
      </c>
      <c r="D18" s="5"/>
      <c r="E18" s="67"/>
      <c r="F18" s="67"/>
      <c r="G18"/>
      <c r="H18"/>
      <c r="I18"/>
      <c r="J18"/>
      <c r="K18"/>
      <c r="L18"/>
    </row>
    <row r="19" spans="1:12" x14ac:dyDescent="0.2">
      <c r="A19" s="3">
        <v>16</v>
      </c>
      <c r="B19" s="5"/>
      <c r="C19" s="62">
        <v>-60000</v>
      </c>
      <c r="D19" s="5"/>
      <c r="E19" s="67"/>
      <c r="F19" s="67"/>
      <c r="G19"/>
      <c r="H19"/>
      <c r="I19"/>
      <c r="J19"/>
      <c r="K19"/>
      <c r="L19"/>
    </row>
    <row r="20" spans="1:12" x14ac:dyDescent="0.2">
      <c r="A20" s="3">
        <v>17</v>
      </c>
      <c r="B20" s="5"/>
      <c r="C20" s="62">
        <v>-60000</v>
      </c>
      <c r="D20" s="5"/>
      <c r="E20" s="67"/>
      <c r="F20" s="67"/>
      <c r="G20"/>
      <c r="H20"/>
      <c r="I20"/>
      <c r="J20"/>
      <c r="K20"/>
      <c r="L20"/>
    </row>
    <row r="21" spans="1:12" x14ac:dyDescent="0.2">
      <c r="A21" s="3">
        <v>18</v>
      </c>
      <c r="B21" s="5"/>
      <c r="C21" s="62">
        <v>-60000</v>
      </c>
      <c r="D21" s="5"/>
      <c r="E21" s="67"/>
      <c r="F21" s="67"/>
      <c r="G21"/>
      <c r="H21"/>
      <c r="I21"/>
      <c r="J21"/>
      <c r="K21"/>
      <c r="L21"/>
    </row>
    <row r="22" spans="1:12" x14ac:dyDescent="0.2">
      <c r="A22" s="3">
        <v>19</v>
      </c>
      <c r="B22" s="5"/>
      <c r="C22" s="62">
        <v>-60000</v>
      </c>
      <c r="D22" s="5"/>
      <c r="E22" s="67"/>
      <c r="F22" s="67"/>
      <c r="G22"/>
      <c r="H22"/>
      <c r="I22"/>
      <c r="J22"/>
      <c r="K22"/>
      <c r="L22"/>
    </row>
    <row r="23" spans="1:12" x14ac:dyDescent="0.2">
      <c r="A23" s="3">
        <v>20</v>
      </c>
      <c r="B23" s="5"/>
      <c r="C23" s="62">
        <v>-60000</v>
      </c>
      <c r="D23" s="5"/>
      <c r="E23" s="67"/>
      <c r="F23" s="67"/>
      <c r="G23"/>
      <c r="H23"/>
      <c r="I23"/>
      <c r="J23"/>
      <c r="K23"/>
      <c r="L23"/>
    </row>
    <row r="24" spans="1:12" x14ac:dyDescent="0.2">
      <c r="A24" s="3">
        <v>21</v>
      </c>
      <c r="B24" s="5"/>
      <c r="C24" s="62">
        <v>-60000</v>
      </c>
      <c r="D24" s="5"/>
      <c r="E24" s="67"/>
      <c r="F24" s="67"/>
      <c r="G24"/>
      <c r="H24"/>
      <c r="I24"/>
      <c r="J24"/>
      <c r="K24"/>
      <c r="L24"/>
    </row>
    <row r="25" spans="1:12" x14ac:dyDescent="0.2">
      <c r="A25" s="3">
        <v>22</v>
      </c>
      <c r="B25" s="5"/>
      <c r="C25" s="62">
        <v>-60000</v>
      </c>
      <c r="D25" s="5"/>
      <c r="E25" s="67"/>
      <c r="F25" s="67"/>
      <c r="G25"/>
      <c r="H25"/>
      <c r="I25"/>
      <c r="J25"/>
      <c r="K25"/>
      <c r="L25"/>
    </row>
    <row r="26" spans="1:12" x14ac:dyDescent="0.2">
      <c r="A26" s="3">
        <v>23</v>
      </c>
      <c r="B26" s="5"/>
      <c r="C26" s="62">
        <v>-60000</v>
      </c>
      <c r="D26" s="5"/>
      <c r="E26" s="67"/>
      <c r="F26" s="67"/>
      <c r="G26"/>
      <c r="H26"/>
      <c r="I26"/>
      <c r="J26"/>
      <c r="K26"/>
      <c r="L26"/>
    </row>
    <row r="27" spans="1:12" x14ac:dyDescent="0.2">
      <c r="A27" s="3">
        <v>24</v>
      </c>
      <c r="B27" s="5"/>
      <c r="C27" s="62">
        <v>-60000</v>
      </c>
      <c r="D27" s="5"/>
      <c r="E27" s="67"/>
      <c r="F27" s="67"/>
      <c r="G27"/>
      <c r="H27"/>
      <c r="I27"/>
      <c r="J27"/>
      <c r="K27"/>
      <c r="L27"/>
    </row>
    <row r="28" spans="1:12" x14ac:dyDescent="0.2">
      <c r="A28" s="3">
        <v>25</v>
      </c>
      <c r="B28" s="5"/>
      <c r="C28" s="62">
        <v>-60000</v>
      </c>
      <c r="D28" s="5"/>
      <c r="E28" s="67"/>
      <c r="F28" s="67"/>
      <c r="G28"/>
      <c r="H28"/>
      <c r="I28"/>
      <c r="J28"/>
      <c r="K28"/>
      <c r="L28"/>
    </row>
    <row r="29" spans="1:12" x14ac:dyDescent="0.2">
      <c r="A29" s="3">
        <v>26</v>
      </c>
      <c r="B29" s="5"/>
      <c r="C29" s="62">
        <v>-60000</v>
      </c>
      <c r="D29" s="5"/>
      <c r="E29" s="67"/>
      <c r="F29" s="67"/>
      <c r="G29"/>
      <c r="H29"/>
      <c r="I29"/>
      <c r="J29"/>
      <c r="K29"/>
      <c r="L29"/>
    </row>
    <row r="30" spans="1:12" x14ac:dyDescent="0.2">
      <c r="A30" s="3">
        <v>27</v>
      </c>
      <c r="B30" s="5"/>
      <c r="C30" s="62">
        <v>-60000</v>
      </c>
      <c r="D30" s="5"/>
      <c r="E30" s="67"/>
      <c r="F30" s="67"/>
      <c r="G30"/>
      <c r="H30"/>
      <c r="I30"/>
      <c r="J30"/>
      <c r="K30"/>
      <c r="L30"/>
    </row>
    <row r="31" spans="1:12" x14ac:dyDescent="0.2">
      <c r="A31" s="3">
        <v>28</v>
      </c>
      <c r="B31" s="5"/>
      <c r="C31" s="62">
        <v>-60000</v>
      </c>
      <c r="D31" s="5"/>
      <c r="E31" s="67"/>
      <c r="F31" s="67"/>
      <c r="G31"/>
      <c r="H31"/>
      <c r="I31"/>
      <c r="J31"/>
      <c r="K31"/>
      <c r="L31"/>
    </row>
    <row r="32" spans="1:12" x14ac:dyDescent="0.2">
      <c r="A32" s="3">
        <v>29</v>
      </c>
      <c r="B32" s="5"/>
      <c r="C32" s="62">
        <v>-60000</v>
      </c>
      <c r="D32" s="5"/>
      <c r="E32" s="67"/>
      <c r="F32" s="67"/>
      <c r="G32"/>
      <c r="H32"/>
      <c r="I32"/>
      <c r="J32"/>
      <c r="K32"/>
      <c r="L32"/>
    </row>
    <row r="33" spans="1:12" x14ac:dyDescent="0.2">
      <c r="A33" s="3">
        <v>30</v>
      </c>
      <c r="B33" s="5"/>
      <c r="C33" s="62">
        <v>-60000</v>
      </c>
      <c r="D33" s="5"/>
      <c r="E33" s="67"/>
      <c r="F33" s="67"/>
      <c r="G33"/>
      <c r="H33"/>
      <c r="I33"/>
      <c r="J33"/>
      <c r="K33"/>
      <c r="L33"/>
    </row>
    <row r="34" spans="1:12" x14ac:dyDescent="0.2">
      <c r="A34" s="3">
        <v>31</v>
      </c>
      <c r="B34" s="5"/>
      <c r="C34" s="62">
        <v>-60000</v>
      </c>
      <c r="D34" s="5"/>
      <c r="E34" s="67"/>
      <c r="F34" s="67"/>
      <c r="G34"/>
      <c r="H34"/>
      <c r="I34"/>
      <c r="J34"/>
      <c r="K34"/>
      <c r="L34"/>
    </row>
    <row r="35" spans="1:12" x14ac:dyDescent="0.2">
      <c r="A35" s="3">
        <v>32</v>
      </c>
      <c r="B35" s="5"/>
      <c r="C35" s="62">
        <v>-60000</v>
      </c>
      <c r="D35" s="5"/>
      <c r="E35" s="67"/>
      <c r="F35" s="67"/>
      <c r="G35"/>
      <c r="H35"/>
      <c r="I35"/>
      <c r="J35"/>
      <c r="K35"/>
      <c r="L35"/>
    </row>
    <row r="36" spans="1:12" x14ac:dyDescent="0.2">
      <c r="A36" s="3">
        <v>33</v>
      </c>
      <c r="B36" s="5"/>
      <c r="C36" s="62">
        <v>-60000</v>
      </c>
      <c r="D36" s="5"/>
      <c r="E36" s="67"/>
      <c r="F36" s="67"/>
      <c r="G36"/>
      <c r="H36"/>
      <c r="I36"/>
      <c r="J36"/>
      <c r="K36"/>
      <c r="L36"/>
    </row>
    <row r="37" spans="1:12" x14ac:dyDescent="0.2">
      <c r="A37" s="3">
        <v>34</v>
      </c>
      <c r="B37" s="5"/>
      <c r="C37" s="62">
        <v>-60000</v>
      </c>
      <c r="D37" s="5"/>
      <c r="E37" s="67"/>
      <c r="F37" s="69">
        <v>0</v>
      </c>
      <c r="G37"/>
      <c r="H37"/>
      <c r="I37"/>
      <c r="J37"/>
      <c r="K37"/>
      <c r="L37"/>
    </row>
    <row r="38" spans="1:12" x14ac:dyDescent="0.2">
      <c r="A38"/>
      <c r="B38"/>
      <c r="C38" s="21"/>
      <c r="D38"/>
      <c r="E38"/>
      <c r="F38"/>
      <c r="G38"/>
      <c r="H38"/>
      <c r="I38"/>
      <c r="J38"/>
      <c r="K38"/>
      <c r="L38"/>
    </row>
    <row r="39" spans="1:12" x14ac:dyDescent="0.2">
      <c r="A39"/>
      <c r="B39"/>
      <c r="C39" s="21"/>
      <c r="D39"/>
      <c r="E39"/>
      <c r="F39"/>
      <c r="G39"/>
      <c r="H39"/>
      <c r="I39"/>
      <c r="J39"/>
      <c r="K39"/>
      <c r="L39"/>
    </row>
  </sheetData>
  <mergeCells count="1">
    <mergeCell ref="A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P38" sqref="P38"/>
    </sheetView>
  </sheetViews>
  <sheetFormatPr defaultColWidth="8.7109375" defaultRowHeight="12.75" x14ac:dyDescent="0.2"/>
  <cols>
    <col min="1" max="2" width="22" style="71" customWidth="1"/>
    <col min="3" max="3" width="18.42578125" style="71" customWidth="1"/>
    <col min="4" max="4" width="11.7109375" style="71" customWidth="1"/>
    <col min="5" max="5" width="13.140625" style="71" customWidth="1"/>
    <col min="6" max="6" width="38.42578125" style="71" bestFit="1" customWidth="1"/>
    <col min="7" max="16384" width="8.7109375" style="71"/>
  </cols>
  <sheetData>
    <row r="1" spans="1:5" ht="18" x14ac:dyDescent="0.25">
      <c r="A1" s="84" t="s">
        <v>4</v>
      </c>
      <c r="B1" s="84"/>
      <c r="C1" s="84"/>
      <c r="D1" s="84"/>
      <c r="E1" s="84"/>
    </row>
    <row r="2" spans="1:5" x14ac:dyDescent="0.2">
      <c r="A2" s="71" t="s">
        <v>33</v>
      </c>
      <c r="B2" s="72"/>
    </row>
    <row r="3" spans="1:5" x14ac:dyDescent="0.2">
      <c r="A3" s="71" t="s">
        <v>102</v>
      </c>
      <c r="B3" s="72">
        <v>0.08</v>
      </c>
    </row>
    <row r="4" spans="1:5" x14ac:dyDescent="0.2">
      <c r="A4" s="71" t="s">
        <v>103</v>
      </c>
      <c r="B4" s="72">
        <v>0.1</v>
      </c>
    </row>
    <row r="5" spans="1:5" x14ac:dyDescent="0.2">
      <c r="A5" s="71" t="s">
        <v>2</v>
      </c>
      <c r="B5" s="73">
        <v>4000</v>
      </c>
    </row>
    <row r="6" spans="1:5" x14ac:dyDescent="0.2">
      <c r="A6" s="71" t="s">
        <v>7</v>
      </c>
      <c r="B6" s="74">
        <v>20000</v>
      </c>
    </row>
    <row r="8" spans="1:5" s="77" customFormat="1" ht="51" x14ac:dyDescent="0.2">
      <c r="A8" s="75" t="s">
        <v>3</v>
      </c>
      <c r="B8" s="76" t="s">
        <v>104</v>
      </c>
      <c r="C8" s="76" t="s">
        <v>105</v>
      </c>
      <c r="D8" s="75" t="s">
        <v>79</v>
      </c>
      <c r="E8" s="76" t="s">
        <v>106</v>
      </c>
    </row>
    <row r="9" spans="1:5" x14ac:dyDescent="0.2">
      <c r="A9" s="77">
        <v>10</v>
      </c>
      <c r="B9" s="73"/>
      <c r="C9" s="73">
        <f t="shared" ref="C9:C16" si="0">$B$5</f>
        <v>4000</v>
      </c>
      <c r="D9" s="73"/>
      <c r="E9" s="73"/>
    </row>
    <row r="10" spans="1:5" x14ac:dyDescent="0.2">
      <c r="A10" s="77">
        <v>11</v>
      </c>
      <c r="B10" s="73"/>
      <c r="C10" s="73">
        <f t="shared" si="0"/>
        <v>4000</v>
      </c>
      <c r="D10" s="73"/>
      <c r="E10" s="73"/>
    </row>
    <row r="11" spans="1:5" x14ac:dyDescent="0.2">
      <c r="A11" s="77">
        <v>12</v>
      </c>
      <c r="B11" s="73"/>
      <c r="C11" s="73">
        <f t="shared" si="0"/>
        <v>4000</v>
      </c>
      <c r="D11" s="73"/>
      <c r="E11" s="73"/>
    </row>
    <row r="12" spans="1:5" x14ac:dyDescent="0.2">
      <c r="A12" s="77">
        <v>13</v>
      </c>
      <c r="B12" s="73"/>
      <c r="C12" s="73">
        <f t="shared" si="0"/>
        <v>4000</v>
      </c>
      <c r="D12" s="73"/>
      <c r="E12" s="73"/>
    </row>
    <row r="13" spans="1:5" x14ac:dyDescent="0.2">
      <c r="A13" s="77">
        <v>14</v>
      </c>
      <c r="B13" s="73"/>
      <c r="C13" s="73">
        <f t="shared" si="0"/>
        <v>4000</v>
      </c>
      <c r="D13" s="73"/>
      <c r="E13" s="73"/>
    </row>
    <row r="14" spans="1:5" x14ac:dyDescent="0.2">
      <c r="A14" s="77">
        <v>15</v>
      </c>
      <c r="B14" s="73"/>
      <c r="C14" s="73">
        <f t="shared" si="0"/>
        <v>4000</v>
      </c>
      <c r="D14" s="73"/>
      <c r="E14" s="73"/>
    </row>
    <row r="15" spans="1:5" x14ac:dyDescent="0.2">
      <c r="A15" s="77">
        <v>16</v>
      </c>
      <c r="B15" s="73"/>
      <c r="C15" s="73">
        <f t="shared" si="0"/>
        <v>4000</v>
      </c>
      <c r="D15" s="73"/>
      <c r="E15" s="73"/>
    </row>
    <row r="16" spans="1:5" x14ac:dyDescent="0.2">
      <c r="A16" s="77">
        <v>17</v>
      </c>
      <c r="B16" s="73"/>
      <c r="C16" s="73">
        <f t="shared" si="0"/>
        <v>4000</v>
      </c>
      <c r="D16" s="73"/>
      <c r="E16" s="73"/>
    </row>
    <row r="17" spans="1:5" x14ac:dyDescent="0.2">
      <c r="A17" s="77">
        <v>18</v>
      </c>
      <c r="B17" s="73"/>
      <c r="C17" s="73">
        <f>-$B$6</f>
        <v>-20000</v>
      </c>
      <c r="D17" s="73"/>
      <c r="E17" s="73"/>
    </row>
    <row r="18" spans="1:5" x14ac:dyDescent="0.2">
      <c r="A18" s="77">
        <v>19</v>
      </c>
      <c r="B18" s="73"/>
      <c r="C18" s="73">
        <f>-$B$6</f>
        <v>-20000</v>
      </c>
      <c r="D18" s="73"/>
      <c r="E18" s="73"/>
    </row>
    <row r="19" spans="1:5" x14ac:dyDescent="0.2">
      <c r="A19" s="77">
        <v>20</v>
      </c>
      <c r="B19" s="73"/>
      <c r="C19" s="73">
        <f>-$B$6</f>
        <v>-20000</v>
      </c>
      <c r="D19" s="73"/>
      <c r="E19" s="73"/>
    </row>
    <row r="20" spans="1:5" x14ac:dyDescent="0.2">
      <c r="A20" s="77">
        <v>21</v>
      </c>
      <c r="B20" s="73"/>
      <c r="C20" s="73">
        <f>-$B$6</f>
        <v>-20000</v>
      </c>
      <c r="D20" s="73"/>
      <c r="E20" s="73"/>
    </row>
    <row r="21" spans="1:5" x14ac:dyDescent="0.2">
      <c r="A21" s="77">
        <v>22</v>
      </c>
      <c r="B21" s="78"/>
    </row>
    <row r="22" spans="1:5" x14ac:dyDescent="0.2">
      <c r="C22" s="79"/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D26" sqref="D26"/>
    </sheetView>
  </sheetViews>
  <sheetFormatPr defaultRowHeight="12.75" x14ac:dyDescent="0.2"/>
  <cols>
    <col min="1" max="1" width="20.85546875" bestFit="1" customWidth="1"/>
    <col min="2" max="2" width="11.7109375" bestFit="1" customWidth="1"/>
    <col min="3" max="3" width="14.140625" customWidth="1"/>
    <col min="4" max="4" width="22.7109375" bestFit="1" customWidth="1"/>
  </cols>
  <sheetData>
    <row r="1" spans="1:4" x14ac:dyDescent="0.2">
      <c r="A1" t="s">
        <v>1</v>
      </c>
      <c r="B1" s="8">
        <v>0.03</v>
      </c>
    </row>
    <row r="3" spans="1:4" s="11" customFormat="1" ht="25.5" x14ac:dyDescent="0.2">
      <c r="A3" s="9" t="s">
        <v>0</v>
      </c>
      <c r="B3" s="9" t="s">
        <v>15</v>
      </c>
      <c r="C3" s="10" t="s">
        <v>16</v>
      </c>
    </row>
    <row r="4" spans="1:4" x14ac:dyDescent="0.2">
      <c r="A4" s="3">
        <v>0</v>
      </c>
      <c r="B4" s="12">
        <v>1000</v>
      </c>
      <c r="C4" s="13">
        <f>B4*(1+$B$1)^(10-A4)</f>
        <v>1343.9163793441219</v>
      </c>
      <c r="D4" t="e">
        <f ca="1">"&lt;-- "&amp;_xlfn.FORMULATEXT(C4)</f>
        <v>#NAME?</v>
      </c>
    </row>
    <row r="5" spans="1:4" x14ac:dyDescent="0.2">
      <c r="A5" s="3">
        <v>1</v>
      </c>
      <c r="B5" s="12">
        <v>1000</v>
      </c>
      <c r="C5" s="13"/>
    </row>
    <row r="6" spans="1:4" x14ac:dyDescent="0.2">
      <c r="A6" s="3">
        <v>2</v>
      </c>
      <c r="B6" s="12">
        <v>1000</v>
      </c>
      <c r="C6" s="13"/>
    </row>
    <row r="7" spans="1:4" x14ac:dyDescent="0.2">
      <c r="A7" s="3">
        <v>3</v>
      </c>
      <c r="B7" s="12">
        <v>1000</v>
      </c>
      <c r="C7" s="13"/>
    </row>
    <row r="8" spans="1:4" x14ac:dyDescent="0.2">
      <c r="A8" s="3">
        <v>4</v>
      </c>
      <c r="B8" s="12">
        <v>1000</v>
      </c>
      <c r="C8" s="13"/>
    </row>
    <row r="9" spans="1:4" x14ac:dyDescent="0.2">
      <c r="A9" s="3">
        <v>5</v>
      </c>
      <c r="B9" s="12">
        <v>1000</v>
      </c>
      <c r="C9" s="13"/>
    </row>
    <row r="10" spans="1:4" x14ac:dyDescent="0.2">
      <c r="A10" s="3">
        <v>6</v>
      </c>
      <c r="B10" s="12">
        <v>1000</v>
      </c>
      <c r="C10" s="13"/>
    </row>
    <row r="11" spans="1:4" x14ac:dyDescent="0.2">
      <c r="A11" s="3">
        <v>7</v>
      </c>
      <c r="B11" s="12">
        <v>1000</v>
      </c>
      <c r="C11" s="13"/>
    </row>
    <row r="12" spans="1:4" x14ac:dyDescent="0.2">
      <c r="A12" s="3">
        <v>8</v>
      </c>
      <c r="B12" s="12">
        <v>1000</v>
      </c>
      <c r="C12" s="13"/>
    </row>
    <row r="13" spans="1:4" x14ac:dyDescent="0.2">
      <c r="A13" s="3">
        <v>9</v>
      </c>
      <c r="B13" s="12">
        <v>1000</v>
      </c>
      <c r="C13" s="13"/>
    </row>
    <row r="15" spans="1:4" x14ac:dyDescent="0.2">
      <c r="A15" t="s">
        <v>17</v>
      </c>
      <c r="B15" s="14"/>
    </row>
    <row r="16" spans="1:4" x14ac:dyDescent="0.2">
      <c r="A16" t="s">
        <v>18</v>
      </c>
      <c r="B16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workbookViewId="0">
      <selection activeCell="F21" sqref="F21"/>
    </sheetView>
  </sheetViews>
  <sheetFormatPr defaultRowHeight="12.75" x14ac:dyDescent="0.2"/>
  <cols>
    <col min="1" max="1" width="20.85546875" bestFit="1" customWidth="1"/>
    <col min="2" max="2" width="11.7109375" bestFit="1" customWidth="1"/>
    <col min="3" max="3" width="14.140625" customWidth="1"/>
    <col min="4" max="4" width="22.7109375" bestFit="1" customWidth="1"/>
    <col min="6" max="6" width="20.42578125" bestFit="1" customWidth="1"/>
  </cols>
  <sheetData>
    <row r="1" spans="1:6" x14ac:dyDescent="0.2">
      <c r="A1" t="s">
        <v>1</v>
      </c>
      <c r="B1" s="8">
        <v>5.0000000000000001E-3</v>
      </c>
    </row>
    <row r="3" spans="1:6" s="11" customFormat="1" ht="33.75" customHeight="1" x14ac:dyDescent="0.2">
      <c r="A3" s="9" t="s">
        <v>0</v>
      </c>
      <c r="B3" s="9" t="s">
        <v>15</v>
      </c>
      <c r="C3" s="10" t="s">
        <v>16</v>
      </c>
      <c r="F3" s="16" t="s">
        <v>19</v>
      </c>
    </row>
    <row r="4" spans="1:6" x14ac:dyDescent="0.2">
      <c r="A4" s="3">
        <v>0</v>
      </c>
      <c r="B4" s="12">
        <v>200</v>
      </c>
      <c r="C4" s="13">
        <f>B4*(1+$B$1)^(120-A4)</f>
        <v>363.87934680645606</v>
      </c>
      <c r="D4" t="e">
        <f ca="1">"&lt;-- "&amp;_xlfn.FORMULATEXT(C4)</f>
        <v>#NAME?</v>
      </c>
      <c r="F4" t="s">
        <v>17</v>
      </c>
    </row>
    <row r="5" spans="1:6" x14ac:dyDescent="0.2">
      <c r="A5" s="3">
        <v>1</v>
      </c>
      <c r="B5" s="12">
        <v>200</v>
      </c>
      <c r="C5" s="13"/>
      <c r="F5" t="s">
        <v>18</v>
      </c>
    </row>
    <row r="6" spans="1:6" x14ac:dyDescent="0.2">
      <c r="A6" s="3">
        <v>2</v>
      </c>
      <c r="B6" s="12">
        <v>200</v>
      </c>
      <c r="C6" s="13"/>
    </row>
    <row r="7" spans="1:6" x14ac:dyDescent="0.2">
      <c r="A7" s="3">
        <v>3</v>
      </c>
      <c r="B7" s="12">
        <v>200</v>
      </c>
      <c r="C7" s="13"/>
    </row>
    <row r="8" spans="1:6" x14ac:dyDescent="0.2">
      <c r="A8" s="3">
        <v>4</v>
      </c>
      <c r="B8" s="12">
        <v>200</v>
      </c>
      <c r="C8" s="13"/>
    </row>
    <row r="9" spans="1:6" x14ac:dyDescent="0.2">
      <c r="A9" s="3">
        <v>5</v>
      </c>
      <c r="B9" s="12">
        <v>200</v>
      </c>
      <c r="C9" s="13"/>
    </row>
    <row r="10" spans="1:6" x14ac:dyDescent="0.2">
      <c r="A10" s="3">
        <v>6</v>
      </c>
      <c r="B10" s="12">
        <v>200</v>
      </c>
      <c r="C10" s="13"/>
    </row>
    <row r="11" spans="1:6" x14ac:dyDescent="0.2">
      <c r="A11" s="3">
        <v>7</v>
      </c>
      <c r="B11" s="12">
        <v>200</v>
      </c>
      <c r="C11" s="13"/>
    </row>
    <row r="12" spans="1:6" x14ac:dyDescent="0.2">
      <c r="A12" s="3">
        <v>8</v>
      </c>
      <c r="B12" s="12">
        <v>200</v>
      </c>
      <c r="C12" s="13"/>
    </row>
    <row r="13" spans="1:6" x14ac:dyDescent="0.2">
      <c r="A13" s="3">
        <v>9</v>
      </c>
      <c r="B13" s="12">
        <v>200</v>
      </c>
      <c r="C13" s="13"/>
    </row>
    <row r="14" spans="1:6" x14ac:dyDescent="0.2">
      <c r="A14" s="3">
        <v>10</v>
      </c>
      <c r="B14" s="12">
        <v>200</v>
      </c>
    </row>
    <row r="15" spans="1:6" x14ac:dyDescent="0.2">
      <c r="A15" s="3">
        <v>11</v>
      </c>
      <c r="B15" s="12">
        <v>200</v>
      </c>
    </row>
    <row r="16" spans="1:6" x14ac:dyDescent="0.2">
      <c r="A16" s="3">
        <v>12</v>
      </c>
      <c r="B16" s="12">
        <v>200</v>
      </c>
    </row>
    <row r="17" spans="1:2" x14ac:dyDescent="0.2">
      <c r="A17" s="3">
        <v>13</v>
      </c>
      <c r="B17" s="12">
        <v>200</v>
      </c>
    </row>
    <row r="18" spans="1:2" x14ac:dyDescent="0.2">
      <c r="A18" s="3">
        <v>14</v>
      </c>
      <c r="B18" s="12">
        <v>200</v>
      </c>
    </row>
    <row r="19" spans="1:2" x14ac:dyDescent="0.2">
      <c r="A19" s="3">
        <v>15</v>
      </c>
      <c r="B19" s="12">
        <v>200</v>
      </c>
    </row>
    <row r="20" spans="1:2" x14ac:dyDescent="0.2">
      <c r="A20" s="3">
        <v>16</v>
      </c>
      <c r="B20" s="12">
        <v>200</v>
      </c>
    </row>
    <row r="21" spans="1:2" x14ac:dyDescent="0.2">
      <c r="A21" s="3">
        <v>17</v>
      </c>
      <c r="B21" s="12">
        <v>200</v>
      </c>
    </row>
    <row r="22" spans="1:2" x14ac:dyDescent="0.2">
      <c r="A22" s="3">
        <v>18</v>
      </c>
      <c r="B22" s="12">
        <v>200</v>
      </c>
    </row>
    <row r="23" spans="1:2" x14ac:dyDescent="0.2">
      <c r="A23" s="3">
        <v>19</v>
      </c>
      <c r="B23" s="12">
        <v>200</v>
      </c>
    </row>
    <row r="24" spans="1:2" x14ac:dyDescent="0.2">
      <c r="A24" s="3">
        <v>20</v>
      </c>
      <c r="B24" s="12">
        <v>200</v>
      </c>
    </row>
    <row r="25" spans="1:2" x14ac:dyDescent="0.2">
      <c r="A25" s="3">
        <v>21</v>
      </c>
      <c r="B25" s="12">
        <v>200</v>
      </c>
    </row>
    <row r="26" spans="1:2" x14ac:dyDescent="0.2">
      <c r="A26" s="3">
        <v>22</v>
      </c>
      <c r="B26" s="12">
        <v>200</v>
      </c>
    </row>
    <row r="27" spans="1:2" x14ac:dyDescent="0.2">
      <c r="A27" s="3">
        <v>23</v>
      </c>
      <c r="B27" s="12">
        <v>200</v>
      </c>
    </row>
    <row r="28" spans="1:2" x14ac:dyDescent="0.2">
      <c r="A28" s="3">
        <v>24</v>
      </c>
      <c r="B28" s="12">
        <v>200</v>
      </c>
    </row>
    <row r="29" spans="1:2" x14ac:dyDescent="0.2">
      <c r="A29" s="3">
        <v>25</v>
      </c>
      <c r="B29" s="12">
        <v>200</v>
      </c>
    </row>
    <row r="30" spans="1:2" x14ac:dyDescent="0.2">
      <c r="A30" s="3">
        <v>26</v>
      </c>
      <c r="B30" s="12">
        <v>200</v>
      </c>
    </row>
    <row r="31" spans="1:2" x14ac:dyDescent="0.2">
      <c r="A31" s="3">
        <v>27</v>
      </c>
      <c r="B31" s="12">
        <v>200</v>
      </c>
    </row>
    <row r="32" spans="1:2" x14ac:dyDescent="0.2">
      <c r="A32" s="3">
        <v>28</v>
      </c>
      <c r="B32" s="12">
        <v>200</v>
      </c>
    </row>
    <row r="33" spans="1:2" x14ac:dyDescent="0.2">
      <c r="A33" s="3">
        <v>29</v>
      </c>
      <c r="B33" s="12">
        <v>200</v>
      </c>
    </row>
    <row r="34" spans="1:2" x14ac:dyDescent="0.2">
      <c r="A34" s="3">
        <v>30</v>
      </c>
      <c r="B34" s="12">
        <v>200</v>
      </c>
    </row>
    <row r="35" spans="1:2" x14ac:dyDescent="0.2">
      <c r="A35" s="3">
        <v>31</v>
      </c>
      <c r="B35" s="12">
        <v>200</v>
      </c>
    </row>
    <row r="36" spans="1:2" x14ac:dyDescent="0.2">
      <c r="A36" s="3">
        <v>32</v>
      </c>
      <c r="B36" s="12">
        <v>200</v>
      </c>
    </row>
    <row r="37" spans="1:2" x14ac:dyDescent="0.2">
      <c r="A37" s="3">
        <v>33</v>
      </c>
      <c r="B37" s="12">
        <v>200</v>
      </c>
    </row>
    <row r="38" spans="1:2" x14ac:dyDescent="0.2">
      <c r="A38" s="3">
        <v>34</v>
      </c>
      <c r="B38" s="12">
        <v>200</v>
      </c>
    </row>
    <row r="39" spans="1:2" x14ac:dyDescent="0.2">
      <c r="A39" s="3">
        <v>35</v>
      </c>
      <c r="B39" s="12">
        <v>200</v>
      </c>
    </row>
    <row r="40" spans="1:2" x14ac:dyDescent="0.2">
      <c r="A40" s="3">
        <v>36</v>
      </c>
      <c r="B40" s="12">
        <v>200</v>
      </c>
    </row>
    <row r="41" spans="1:2" x14ac:dyDescent="0.2">
      <c r="A41" s="3">
        <v>37</v>
      </c>
      <c r="B41" s="12">
        <v>200</v>
      </c>
    </row>
    <row r="42" spans="1:2" x14ac:dyDescent="0.2">
      <c r="A42" s="3">
        <v>38</v>
      </c>
      <c r="B42" s="12">
        <v>200</v>
      </c>
    </row>
    <row r="43" spans="1:2" x14ac:dyDescent="0.2">
      <c r="A43" s="3">
        <v>39</v>
      </c>
      <c r="B43" s="12">
        <v>200</v>
      </c>
    </row>
    <row r="44" spans="1:2" x14ac:dyDescent="0.2">
      <c r="A44" s="3">
        <v>40</v>
      </c>
      <c r="B44" s="12">
        <v>200</v>
      </c>
    </row>
    <row r="45" spans="1:2" x14ac:dyDescent="0.2">
      <c r="A45" s="3">
        <v>41</v>
      </c>
      <c r="B45" s="12">
        <v>200</v>
      </c>
    </row>
    <row r="46" spans="1:2" x14ac:dyDescent="0.2">
      <c r="A46" s="3">
        <v>42</v>
      </c>
      <c r="B46" s="12">
        <v>200</v>
      </c>
    </row>
    <row r="47" spans="1:2" x14ac:dyDescent="0.2">
      <c r="A47" s="3">
        <v>43</v>
      </c>
      <c r="B47" s="12">
        <v>200</v>
      </c>
    </row>
    <row r="48" spans="1:2" x14ac:dyDescent="0.2">
      <c r="A48" s="3">
        <v>44</v>
      </c>
      <c r="B48" s="12">
        <v>200</v>
      </c>
    </row>
    <row r="49" spans="1:2" x14ac:dyDescent="0.2">
      <c r="A49" s="3">
        <v>45</v>
      </c>
      <c r="B49" s="12">
        <v>200</v>
      </c>
    </row>
    <row r="50" spans="1:2" x14ac:dyDescent="0.2">
      <c r="A50" s="3">
        <v>46</v>
      </c>
      <c r="B50" s="12">
        <v>200</v>
      </c>
    </row>
    <row r="51" spans="1:2" x14ac:dyDescent="0.2">
      <c r="A51" s="3">
        <v>47</v>
      </c>
      <c r="B51" s="12">
        <v>200</v>
      </c>
    </row>
    <row r="52" spans="1:2" x14ac:dyDescent="0.2">
      <c r="A52" s="3">
        <v>48</v>
      </c>
      <c r="B52" s="12">
        <v>200</v>
      </c>
    </row>
    <row r="53" spans="1:2" x14ac:dyDescent="0.2">
      <c r="A53" s="3">
        <v>49</v>
      </c>
      <c r="B53" s="12">
        <v>200</v>
      </c>
    </row>
    <row r="54" spans="1:2" x14ac:dyDescent="0.2">
      <c r="A54" s="3">
        <v>50</v>
      </c>
      <c r="B54" s="12">
        <v>200</v>
      </c>
    </row>
    <row r="55" spans="1:2" x14ac:dyDescent="0.2">
      <c r="A55" s="3">
        <v>51</v>
      </c>
      <c r="B55" s="12">
        <v>200</v>
      </c>
    </row>
    <row r="56" spans="1:2" x14ac:dyDescent="0.2">
      <c r="A56" s="3">
        <v>52</v>
      </c>
      <c r="B56" s="12">
        <v>200</v>
      </c>
    </row>
    <row r="57" spans="1:2" x14ac:dyDescent="0.2">
      <c r="A57" s="3">
        <v>53</v>
      </c>
      <c r="B57" s="12">
        <v>200</v>
      </c>
    </row>
    <row r="58" spans="1:2" x14ac:dyDescent="0.2">
      <c r="A58" s="3">
        <v>54</v>
      </c>
      <c r="B58" s="12">
        <v>200</v>
      </c>
    </row>
    <row r="59" spans="1:2" x14ac:dyDescent="0.2">
      <c r="A59" s="3">
        <v>55</v>
      </c>
      <c r="B59" s="12">
        <v>200</v>
      </c>
    </row>
    <row r="60" spans="1:2" x14ac:dyDescent="0.2">
      <c r="A60" s="3">
        <v>56</v>
      </c>
      <c r="B60" s="12">
        <v>200</v>
      </c>
    </row>
    <row r="61" spans="1:2" x14ac:dyDescent="0.2">
      <c r="A61" s="3">
        <v>57</v>
      </c>
      <c r="B61" s="12">
        <v>200</v>
      </c>
    </row>
    <row r="62" spans="1:2" x14ac:dyDescent="0.2">
      <c r="A62" s="3">
        <v>58</v>
      </c>
      <c r="B62" s="12">
        <v>200</v>
      </c>
    </row>
    <row r="63" spans="1:2" x14ac:dyDescent="0.2">
      <c r="A63" s="3">
        <v>59</v>
      </c>
      <c r="B63" s="12">
        <v>200</v>
      </c>
    </row>
    <row r="64" spans="1:2" x14ac:dyDescent="0.2">
      <c r="A64" s="3">
        <v>60</v>
      </c>
      <c r="B64" s="12">
        <v>200</v>
      </c>
    </row>
    <row r="65" spans="1:2" x14ac:dyDescent="0.2">
      <c r="A65" s="3">
        <v>61</v>
      </c>
      <c r="B65" s="12">
        <v>200</v>
      </c>
    </row>
    <row r="66" spans="1:2" x14ac:dyDescent="0.2">
      <c r="A66" s="3">
        <v>62</v>
      </c>
      <c r="B66" s="12">
        <v>200</v>
      </c>
    </row>
    <row r="67" spans="1:2" x14ac:dyDescent="0.2">
      <c r="A67" s="3">
        <v>63</v>
      </c>
      <c r="B67" s="12">
        <v>200</v>
      </c>
    </row>
    <row r="68" spans="1:2" x14ac:dyDescent="0.2">
      <c r="A68" s="3">
        <v>64</v>
      </c>
      <c r="B68" s="12">
        <v>200</v>
      </c>
    </row>
    <row r="69" spans="1:2" x14ac:dyDescent="0.2">
      <c r="A69" s="3">
        <v>65</v>
      </c>
      <c r="B69" s="12">
        <v>200</v>
      </c>
    </row>
    <row r="70" spans="1:2" x14ac:dyDescent="0.2">
      <c r="A70" s="3">
        <v>66</v>
      </c>
      <c r="B70" s="12">
        <v>200</v>
      </c>
    </row>
    <row r="71" spans="1:2" x14ac:dyDescent="0.2">
      <c r="A71" s="3">
        <v>67</v>
      </c>
      <c r="B71" s="12">
        <v>200</v>
      </c>
    </row>
    <row r="72" spans="1:2" x14ac:dyDescent="0.2">
      <c r="A72" s="3">
        <v>68</v>
      </c>
      <c r="B72" s="12">
        <v>200</v>
      </c>
    </row>
    <row r="73" spans="1:2" x14ac:dyDescent="0.2">
      <c r="A73" s="3">
        <v>69</v>
      </c>
      <c r="B73" s="12">
        <v>200</v>
      </c>
    </row>
    <row r="74" spans="1:2" x14ac:dyDescent="0.2">
      <c r="A74" s="3">
        <v>70</v>
      </c>
      <c r="B74" s="12">
        <v>200</v>
      </c>
    </row>
    <row r="75" spans="1:2" x14ac:dyDescent="0.2">
      <c r="A75" s="3">
        <v>71</v>
      </c>
      <c r="B75" s="12">
        <v>200</v>
      </c>
    </row>
    <row r="76" spans="1:2" x14ac:dyDescent="0.2">
      <c r="A76" s="3">
        <v>72</v>
      </c>
      <c r="B76" s="12">
        <v>200</v>
      </c>
    </row>
    <row r="77" spans="1:2" x14ac:dyDescent="0.2">
      <c r="A77" s="3">
        <v>73</v>
      </c>
      <c r="B77" s="12">
        <v>200</v>
      </c>
    </row>
    <row r="78" spans="1:2" x14ac:dyDescent="0.2">
      <c r="A78" s="3">
        <v>74</v>
      </c>
      <c r="B78" s="12">
        <v>200</v>
      </c>
    </row>
    <row r="79" spans="1:2" x14ac:dyDescent="0.2">
      <c r="A79" s="3">
        <v>75</v>
      </c>
      <c r="B79" s="12">
        <v>200</v>
      </c>
    </row>
    <row r="80" spans="1:2" x14ac:dyDescent="0.2">
      <c r="A80" s="3">
        <v>76</v>
      </c>
      <c r="B80" s="12">
        <v>200</v>
      </c>
    </row>
    <row r="81" spans="1:2" x14ac:dyDescent="0.2">
      <c r="A81" s="3">
        <v>77</v>
      </c>
      <c r="B81" s="12">
        <v>200</v>
      </c>
    </row>
    <row r="82" spans="1:2" x14ac:dyDescent="0.2">
      <c r="A82" s="3">
        <v>78</v>
      </c>
      <c r="B82" s="12">
        <v>200</v>
      </c>
    </row>
    <row r="83" spans="1:2" x14ac:dyDescent="0.2">
      <c r="A83" s="3">
        <v>79</v>
      </c>
      <c r="B83" s="12">
        <v>200</v>
      </c>
    </row>
    <row r="84" spans="1:2" x14ac:dyDescent="0.2">
      <c r="A84" s="3">
        <v>80</v>
      </c>
      <c r="B84" s="12">
        <v>200</v>
      </c>
    </row>
    <row r="85" spans="1:2" x14ac:dyDescent="0.2">
      <c r="A85" s="3">
        <v>81</v>
      </c>
      <c r="B85" s="12">
        <v>200</v>
      </c>
    </row>
    <row r="86" spans="1:2" x14ac:dyDescent="0.2">
      <c r="A86" s="3">
        <v>82</v>
      </c>
      <c r="B86" s="12">
        <v>200</v>
      </c>
    </row>
    <row r="87" spans="1:2" x14ac:dyDescent="0.2">
      <c r="A87" s="3">
        <v>83</v>
      </c>
      <c r="B87" s="12">
        <v>200</v>
      </c>
    </row>
    <row r="88" spans="1:2" x14ac:dyDescent="0.2">
      <c r="A88" s="3">
        <v>84</v>
      </c>
      <c r="B88" s="12">
        <v>200</v>
      </c>
    </row>
    <row r="89" spans="1:2" x14ac:dyDescent="0.2">
      <c r="A89" s="3">
        <v>85</v>
      </c>
      <c r="B89" s="12">
        <v>200</v>
      </c>
    </row>
    <row r="90" spans="1:2" x14ac:dyDescent="0.2">
      <c r="A90" s="3">
        <v>86</v>
      </c>
      <c r="B90" s="12">
        <v>200</v>
      </c>
    </row>
    <row r="91" spans="1:2" x14ac:dyDescent="0.2">
      <c r="A91" s="3">
        <v>87</v>
      </c>
      <c r="B91" s="12">
        <v>200</v>
      </c>
    </row>
    <row r="92" spans="1:2" x14ac:dyDescent="0.2">
      <c r="A92" s="3">
        <v>88</v>
      </c>
      <c r="B92" s="12">
        <v>200</v>
      </c>
    </row>
    <row r="93" spans="1:2" x14ac:dyDescent="0.2">
      <c r="A93" s="3">
        <v>89</v>
      </c>
      <c r="B93" s="12">
        <v>200</v>
      </c>
    </row>
    <row r="94" spans="1:2" x14ac:dyDescent="0.2">
      <c r="A94" s="3">
        <v>90</v>
      </c>
      <c r="B94" s="12">
        <v>200</v>
      </c>
    </row>
    <row r="95" spans="1:2" x14ac:dyDescent="0.2">
      <c r="A95" s="3">
        <v>91</v>
      </c>
      <c r="B95" s="12">
        <v>200</v>
      </c>
    </row>
    <row r="96" spans="1:2" x14ac:dyDescent="0.2">
      <c r="A96" s="3">
        <v>92</v>
      </c>
      <c r="B96" s="12">
        <v>200</v>
      </c>
    </row>
    <row r="97" spans="1:2" x14ac:dyDescent="0.2">
      <c r="A97" s="3">
        <v>93</v>
      </c>
      <c r="B97" s="12">
        <v>200</v>
      </c>
    </row>
    <row r="98" spans="1:2" x14ac:dyDescent="0.2">
      <c r="A98" s="3">
        <v>94</v>
      </c>
      <c r="B98" s="12">
        <v>200</v>
      </c>
    </row>
    <row r="99" spans="1:2" x14ac:dyDescent="0.2">
      <c r="A99" s="3">
        <v>95</v>
      </c>
      <c r="B99" s="12">
        <v>200</v>
      </c>
    </row>
    <row r="100" spans="1:2" x14ac:dyDescent="0.2">
      <c r="A100" s="3">
        <v>96</v>
      </c>
      <c r="B100" s="12">
        <v>200</v>
      </c>
    </row>
    <row r="101" spans="1:2" x14ac:dyDescent="0.2">
      <c r="A101" s="3">
        <v>97</v>
      </c>
      <c r="B101" s="12">
        <v>200</v>
      </c>
    </row>
    <row r="102" spans="1:2" x14ac:dyDescent="0.2">
      <c r="A102" s="3">
        <v>98</v>
      </c>
      <c r="B102" s="12">
        <v>200</v>
      </c>
    </row>
    <row r="103" spans="1:2" x14ac:dyDescent="0.2">
      <c r="A103" s="3">
        <v>99</v>
      </c>
      <c r="B103" s="12">
        <v>200</v>
      </c>
    </row>
    <row r="104" spans="1:2" x14ac:dyDescent="0.2">
      <c r="A104" s="3">
        <v>100</v>
      </c>
      <c r="B104" s="12">
        <v>200</v>
      </c>
    </row>
    <row r="105" spans="1:2" x14ac:dyDescent="0.2">
      <c r="A105" s="3">
        <v>101</v>
      </c>
      <c r="B105" s="12">
        <v>200</v>
      </c>
    </row>
    <row r="106" spans="1:2" x14ac:dyDescent="0.2">
      <c r="A106" s="3">
        <v>102</v>
      </c>
      <c r="B106" s="12">
        <v>200</v>
      </c>
    </row>
    <row r="107" spans="1:2" x14ac:dyDescent="0.2">
      <c r="A107" s="3">
        <v>103</v>
      </c>
      <c r="B107" s="12">
        <v>200</v>
      </c>
    </row>
    <row r="108" spans="1:2" x14ac:dyDescent="0.2">
      <c r="A108" s="3">
        <v>104</v>
      </c>
      <c r="B108" s="12">
        <v>200</v>
      </c>
    </row>
    <row r="109" spans="1:2" x14ac:dyDescent="0.2">
      <c r="A109" s="3">
        <v>105</v>
      </c>
      <c r="B109" s="12">
        <v>200</v>
      </c>
    </row>
    <row r="110" spans="1:2" x14ac:dyDescent="0.2">
      <c r="A110" s="3">
        <v>106</v>
      </c>
      <c r="B110" s="12">
        <v>200</v>
      </c>
    </row>
    <row r="111" spans="1:2" x14ac:dyDescent="0.2">
      <c r="A111" s="3">
        <v>107</v>
      </c>
      <c r="B111" s="12">
        <v>200</v>
      </c>
    </row>
    <row r="112" spans="1:2" x14ac:dyDescent="0.2">
      <c r="A112" s="3">
        <v>108</v>
      </c>
      <c r="B112" s="12">
        <v>200</v>
      </c>
    </row>
    <row r="113" spans="1:2" x14ac:dyDescent="0.2">
      <c r="A113" s="3">
        <v>109</v>
      </c>
      <c r="B113" s="12">
        <v>200</v>
      </c>
    </row>
    <row r="114" spans="1:2" x14ac:dyDescent="0.2">
      <c r="A114" s="3">
        <v>110</v>
      </c>
      <c r="B114" s="12">
        <v>200</v>
      </c>
    </row>
    <row r="115" spans="1:2" x14ac:dyDescent="0.2">
      <c r="A115" s="3">
        <v>111</v>
      </c>
      <c r="B115" s="12">
        <v>200</v>
      </c>
    </row>
    <row r="116" spans="1:2" x14ac:dyDescent="0.2">
      <c r="A116" s="3">
        <v>112</v>
      </c>
      <c r="B116" s="12">
        <v>200</v>
      </c>
    </row>
    <row r="117" spans="1:2" x14ac:dyDescent="0.2">
      <c r="A117" s="3">
        <v>113</v>
      </c>
      <c r="B117" s="12">
        <v>200</v>
      </c>
    </row>
    <row r="118" spans="1:2" x14ac:dyDescent="0.2">
      <c r="A118" s="3">
        <v>114</v>
      </c>
      <c r="B118" s="12">
        <v>200</v>
      </c>
    </row>
    <row r="119" spans="1:2" x14ac:dyDescent="0.2">
      <c r="A119" s="3">
        <v>115</v>
      </c>
      <c r="B119" s="12">
        <v>200</v>
      </c>
    </row>
    <row r="120" spans="1:2" x14ac:dyDescent="0.2">
      <c r="A120" s="3">
        <v>116</v>
      </c>
      <c r="B120" s="12">
        <v>200</v>
      </c>
    </row>
    <row r="121" spans="1:2" x14ac:dyDescent="0.2">
      <c r="A121" s="3">
        <v>117</v>
      </c>
      <c r="B121" s="12">
        <v>200</v>
      </c>
    </row>
    <row r="122" spans="1:2" x14ac:dyDescent="0.2">
      <c r="A122" s="3">
        <v>118</v>
      </c>
      <c r="B122" s="12">
        <v>200</v>
      </c>
    </row>
    <row r="123" spans="1:2" x14ac:dyDescent="0.2">
      <c r="A123" s="3">
        <v>119</v>
      </c>
      <c r="B123" s="12">
        <v>200</v>
      </c>
    </row>
    <row r="124" spans="1:2" x14ac:dyDescent="0.2">
      <c r="A12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D9" sqref="D9"/>
    </sheetView>
  </sheetViews>
  <sheetFormatPr defaultRowHeight="12.75" x14ac:dyDescent="0.2"/>
  <cols>
    <col min="1" max="1" width="22.140625" bestFit="1" customWidth="1"/>
    <col min="2" max="2" width="10" bestFit="1" customWidth="1"/>
  </cols>
  <sheetData>
    <row r="1" spans="1:3" x14ac:dyDescent="0.2">
      <c r="A1" t="s">
        <v>20</v>
      </c>
      <c r="B1" s="17">
        <v>2000</v>
      </c>
    </row>
    <row r="2" spans="1:3" x14ac:dyDescent="0.2">
      <c r="A2" t="s">
        <v>21</v>
      </c>
      <c r="B2">
        <v>2</v>
      </c>
      <c r="C2" t="s">
        <v>22</v>
      </c>
    </row>
    <row r="3" spans="1:3" x14ac:dyDescent="0.2">
      <c r="A3" s="4" t="s">
        <v>9</v>
      </c>
      <c r="B3" s="1">
        <v>0.05</v>
      </c>
    </row>
    <row r="5" spans="1:3" x14ac:dyDescent="0.2">
      <c r="A5" t="s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L42" sqref="L42"/>
    </sheetView>
  </sheetViews>
  <sheetFormatPr defaultRowHeight="12.75" x14ac:dyDescent="0.2"/>
  <cols>
    <col min="1" max="1" width="22.140625" bestFit="1" customWidth="1"/>
    <col min="2" max="2" width="11" bestFit="1" customWidth="1"/>
  </cols>
  <sheetData>
    <row r="1" spans="1:2" x14ac:dyDescent="0.2">
      <c r="A1" t="s">
        <v>24</v>
      </c>
      <c r="B1" s="18">
        <v>25000</v>
      </c>
    </row>
    <row r="2" spans="1:2" x14ac:dyDescent="0.2">
      <c r="A2" t="s">
        <v>25</v>
      </c>
      <c r="B2" s="18">
        <v>50000</v>
      </c>
    </row>
    <row r="3" spans="1:2" x14ac:dyDescent="0.2">
      <c r="B3" s="17"/>
    </row>
    <row r="4" spans="1:2" x14ac:dyDescent="0.2">
      <c r="A4" s="4" t="s">
        <v>9</v>
      </c>
      <c r="B4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L19" sqref="L19"/>
    </sheetView>
  </sheetViews>
  <sheetFormatPr defaultRowHeight="12.75" x14ac:dyDescent="0.2"/>
  <cols>
    <col min="1" max="1" width="18.85546875" bestFit="1" customWidth="1"/>
    <col min="2" max="2" width="10.28515625" bestFit="1" customWidth="1"/>
    <col min="3" max="3" width="11.28515625" bestFit="1" customWidth="1"/>
    <col min="4" max="4" width="19.85546875" bestFit="1" customWidth="1"/>
  </cols>
  <sheetData>
    <row r="1" spans="1:4" x14ac:dyDescent="0.2">
      <c r="A1" t="s">
        <v>1</v>
      </c>
      <c r="B1" s="1">
        <v>7.0000000000000007E-2</v>
      </c>
    </row>
    <row r="2" spans="1:4" x14ac:dyDescent="0.2">
      <c r="B2" s="12"/>
    </row>
    <row r="3" spans="1:4" ht="25.5" x14ac:dyDescent="0.2">
      <c r="A3" s="19" t="s">
        <v>0</v>
      </c>
      <c r="B3" s="20" t="s">
        <v>26</v>
      </c>
      <c r="C3" s="2" t="s">
        <v>27</v>
      </c>
    </row>
    <row r="4" spans="1:4" x14ac:dyDescent="0.2">
      <c r="A4" s="3">
        <v>1</v>
      </c>
      <c r="B4" s="13">
        <v>10000</v>
      </c>
      <c r="C4" s="13">
        <f>B4/((1+$B$1)^A4)</f>
        <v>9345.7943925233631</v>
      </c>
      <c r="D4" t="e">
        <f ca="1">"&lt;-- "&amp;_xlfn.FORMULATEXT(C4)</f>
        <v>#NAME?</v>
      </c>
    </row>
    <row r="5" spans="1:4" x14ac:dyDescent="0.2">
      <c r="A5" s="3">
        <v>2</v>
      </c>
      <c r="B5" s="13">
        <v>10000</v>
      </c>
      <c r="C5" s="13"/>
    </row>
    <row r="6" spans="1:4" x14ac:dyDescent="0.2">
      <c r="A6" s="3">
        <v>3</v>
      </c>
      <c r="B6" s="13">
        <v>10000</v>
      </c>
      <c r="C6" s="13"/>
    </row>
    <row r="7" spans="1:4" x14ac:dyDescent="0.2">
      <c r="A7" s="3">
        <v>4</v>
      </c>
      <c r="B7" s="13">
        <v>10000</v>
      </c>
      <c r="C7" s="13"/>
    </row>
    <row r="9" spans="1:4" x14ac:dyDescent="0.2">
      <c r="A9" t="s">
        <v>5</v>
      </c>
      <c r="C9" s="21"/>
    </row>
    <row r="10" spans="1:4" x14ac:dyDescent="0.2">
      <c r="C10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J30" sqref="J30"/>
    </sheetView>
  </sheetViews>
  <sheetFormatPr defaultRowHeight="12.75" x14ac:dyDescent="0.2"/>
  <cols>
    <col min="1" max="1" width="14" bestFit="1" customWidth="1"/>
    <col min="2" max="2" width="10.140625" bestFit="1" customWidth="1"/>
    <col min="3" max="3" width="16.7109375" bestFit="1" customWidth="1"/>
    <col min="4" max="4" width="10.140625" bestFit="1" customWidth="1"/>
    <col min="5" max="5" width="21.5703125" bestFit="1" customWidth="1"/>
  </cols>
  <sheetData>
    <row r="1" spans="1:5" x14ac:dyDescent="0.2">
      <c r="A1" t="s">
        <v>28</v>
      </c>
      <c r="B1" s="1">
        <v>0.02</v>
      </c>
      <c r="C1" s="1"/>
    </row>
    <row r="2" spans="1:5" x14ac:dyDescent="0.2">
      <c r="A2" t="s">
        <v>1</v>
      </c>
      <c r="B2" s="1">
        <v>0.14000000000000001</v>
      </c>
      <c r="C2" s="1"/>
    </row>
    <row r="3" spans="1:5" x14ac:dyDescent="0.2">
      <c r="B3" s="12"/>
      <c r="C3" s="12"/>
    </row>
    <row r="4" spans="1:5" s="23" customFormat="1" ht="25.5" x14ac:dyDescent="0.2">
      <c r="A4" s="2" t="s">
        <v>0</v>
      </c>
      <c r="B4" s="22" t="s">
        <v>29</v>
      </c>
      <c r="C4" s="22"/>
      <c r="D4" s="2" t="s">
        <v>5</v>
      </c>
    </row>
    <row r="5" spans="1:5" x14ac:dyDescent="0.2">
      <c r="A5" s="3">
        <v>0</v>
      </c>
      <c r="B5" s="13">
        <v>10000</v>
      </c>
      <c r="C5" s="13"/>
      <c r="D5" s="13">
        <f>B5/((1+$B$2)^A5)</f>
        <v>10000</v>
      </c>
      <c r="E5" t="e">
        <f ca="1">"&lt;-- "&amp;_xlfn.FORMULATEXT(D5)</f>
        <v>#NAME?</v>
      </c>
    </row>
    <row r="6" spans="1:5" x14ac:dyDescent="0.2">
      <c r="A6" s="3">
        <v>1</v>
      </c>
      <c r="B6" s="13">
        <f>B5*(1+$B$1)</f>
        <v>10200</v>
      </c>
      <c r="C6" s="13" t="e">
        <f ca="1">"&lt;-- "&amp;_xlfn.FORMULATEXT(B6)</f>
        <v>#NAME?</v>
      </c>
      <c r="D6" s="13"/>
    </row>
    <row r="7" spans="1:5" x14ac:dyDescent="0.2">
      <c r="A7" s="3">
        <v>2</v>
      </c>
      <c r="B7" s="13"/>
      <c r="C7" s="13"/>
      <c r="D7" s="13"/>
    </row>
    <row r="8" spans="1:5" x14ac:dyDescent="0.2">
      <c r="A8" s="3">
        <v>3</v>
      </c>
      <c r="B8" s="13"/>
      <c r="C8" s="13"/>
      <c r="D8" s="13"/>
    </row>
    <row r="9" spans="1:5" x14ac:dyDescent="0.2">
      <c r="A9" s="3">
        <v>4</v>
      </c>
      <c r="B9" s="13"/>
      <c r="C9" s="13"/>
      <c r="D9" s="13"/>
    </row>
    <row r="10" spans="1:5" x14ac:dyDescent="0.2">
      <c r="A10" s="3">
        <v>5</v>
      </c>
      <c r="B10" s="13"/>
      <c r="C10" s="13"/>
      <c r="D10" s="13"/>
    </row>
    <row r="11" spans="1:5" x14ac:dyDescent="0.2">
      <c r="A11" s="3">
        <v>6</v>
      </c>
      <c r="B11" s="13"/>
      <c r="C11" s="13"/>
      <c r="D11" s="13"/>
    </row>
    <row r="12" spans="1:5" x14ac:dyDescent="0.2">
      <c r="A12" s="3">
        <v>7</v>
      </c>
      <c r="B12" s="13"/>
      <c r="C12" s="13"/>
      <c r="D12" s="13"/>
    </row>
    <row r="13" spans="1:5" x14ac:dyDescent="0.2">
      <c r="A13" s="3">
        <v>8</v>
      </c>
      <c r="B13" s="13"/>
      <c r="C13" s="13"/>
      <c r="D13" s="13"/>
    </row>
    <row r="14" spans="1:5" x14ac:dyDescent="0.2">
      <c r="A14" s="3">
        <v>9</v>
      </c>
      <c r="B14" s="13"/>
      <c r="C14" s="13"/>
      <c r="D14" s="13"/>
    </row>
    <row r="16" spans="1:5" x14ac:dyDescent="0.2">
      <c r="C16" s="4" t="s">
        <v>5</v>
      </c>
      <c r="D16" s="24"/>
      <c r="E16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Q49" sqref="Q49"/>
    </sheetView>
  </sheetViews>
  <sheetFormatPr defaultRowHeight="12.75" x14ac:dyDescent="0.2"/>
  <cols>
    <col min="1" max="1" width="19" customWidth="1"/>
  </cols>
  <sheetData>
    <row r="1" spans="1:2" x14ac:dyDescent="0.2">
      <c r="A1" s="3" t="s">
        <v>0</v>
      </c>
      <c r="B1" t="s">
        <v>30</v>
      </c>
    </row>
    <row r="2" spans="1:2" x14ac:dyDescent="0.2">
      <c r="A2" s="3">
        <v>0</v>
      </c>
      <c r="B2" s="12">
        <v>-1000</v>
      </c>
    </row>
    <row r="3" spans="1:2" x14ac:dyDescent="0.2">
      <c r="A3" s="3">
        <v>1</v>
      </c>
      <c r="B3">
        <v>150</v>
      </c>
    </row>
    <row r="4" spans="1:2" x14ac:dyDescent="0.2">
      <c r="A4" s="3">
        <v>2</v>
      </c>
      <c r="B4">
        <v>150</v>
      </c>
    </row>
    <row r="5" spans="1:2" x14ac:dyDescent="0.2">
      <c r="A5" s="3">
        <v>3</v>
      </c>
      <c r="B5">
        <v>150</v>
      </c>
    </row>
    <row r="6" spans="1:2" x14ac:dyDescent="0.2">
      <c r="A6" s="3">
        <v>4</v>
      </c>
      <c r="B6">
        <v>150</v>
      </c>
    </row>
    <row r="7" spans="1:2" x14ac:dyDescent="0.2">
      <c r="A7" s="3">
        <v>5</v>
      </c>
      <c r="B7">
        <v>150</v>
      </c>
    </row>
    <row r="8" spans="1:2" x14ac:dyDescent="0.2">
      <c r="A8" s="3">
        <v>6</v>
      </c>
      <c r="B8">
        <v>150</v>
      </c>
    </row>
    <row r="9" spans="1:2" x14ac:dyDescent="0.2">
      <c r="A9" s="3">
        <v>7</v>
      </c>
      <c r="B9">
        <v>150</v>
      </c>
    </row>
    <row r="10" spans="1:2" x14ac:dyDescent="0.2">
      <c r="A10" s="3">
        <v>8</v>
      </c>
      <c r="B10">
        <v>150</v>
      </c>
    </row>
    <row r="11" spans="1:2" x14ac:dyDescent="0.2">
      <c r="A11" s="3">
        <v>9</v>
      </c>
      <c r="B11">
        <v>150</v>
      </c>
    </row>
    <row r="12" spans="1:2" x14ac:dyDescent="0.2">
      <c r="A12" s="3">
        <v>10</v>
      </c>
      <c r="B12">
        <v>150</v>
      </c>
    </row>
    <row r="13" spans="1:2" x14ac:dyDescent="0.2">
      <c r="A13" s="3">
        <v>11</v>
      </c>
      <c r="B13">
        <v>150</v>
      </c>
    </row>
    <row r="14" spans="1:2" x14ac:dyDescent="0.2">
      <c r="A14" s="3">
        <v>12</v>
      </c>
      <c r="B14">
        <v>150</v>
      </c>
    </row>
    <row r="15" spans="1:2" x14ac:dyDescent="0.2">
      <c r="A15" s="3">
        <v>13</v>
      </c>
      <c r="B15">
        <v>150</v>
      </c>
    </row>
    <row r="16" spans="1:2" x14ac:dyDescent="0.2">
      <c r="A16" s="3">
        <v>14</v>
      </c>
      <c r="B16">
        <v>150</v>
      </c>
    </row>
    <row r="17" spans="1:2" x14ac:dyDescent="0.2">
      <c r="A17" s="3">
        <v>15</v>
      </c>
      <c r="B17">
        <v>150</v>
      </c>
    </row>
    <row r="19" spans="1:2" x14ac:dyDescent="0.2">
      <c r="A19" t="s">
        <v>31</v>
      </c>
      <c r="B19" s="25"/>
    </row>
    <row r="20" spans="1:2" x14ac:dyDescent="0.2">
      <c r="A20" t="s">
        <v>32</v>
      </c>
      <c r="B20" s="2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C16" sqref="C16"/>
    </sheetView>
  </sheetViews>
  <sheetFormatPr defaultColWidth="9.140625" defaultRowHeight="12.75" x14ac:dyDescent="0.2"/>
  <cols>
    <col min="1" max="1" width="22.5703125" style="27" customWidth="1"/>
    <col min="2" max="2" width="12.28515625" style="27" customWidth="1"/>
    <col min="3" max="3" width="20.42578125" style="27" bestFit="1" customWidth="1"/>
    <col min="4" max="16384" width="9.140625" style="27"/>
  </cols>
  <sheetData>
    <row r="1" spans="1:2" x14ac:dyDescent="0.2">
      <c r="A1" s="26" t="s">
        <v>33</v>
      </c>
    </row>
    <row r="2" spans="1:2" x14ac:dyDescent="0.2">
      <c r="A2" s="28" t="s">
        <v>34</v>
      </c>
      <c r="B2" s="29">
        <v>15000</v>
      </c>
    </row>
    <row r="3" spans="1:2" x14ac:dyDescent="0.2">
      <c r="A3" s="28" t="s">
        <v>35</v>
      </c>
      <c r="B3" s="30">
        <v>0.08</v>
      </c>
    </row>
    <row r="4" spans="1:2" x14ac:dyDescent="0.2">
      <c r="A4" s="28" t="s">
        <v>36</v>
      </c>
      <c r="B4" s="30">
        <v>0.06</v>
      </c>
    </row>
    <row r="5" spans="1:2" x14ac:dyDescent="0.2">
      <c r="A5" s="28" t="s">
        <v>37</v>
      </c>
      <c r="B5" s="30">
        <v>0.1</v>
      </c>
    </row>
    <row r="7" spans="1:2" ht="25.5" x14ac:dyDescent="0.2">
      <c r="B7" s="31" t="s">
        <v>38</v>
      </c>
    </row>
    <row r="8" spans="1:2" x14ac:dyDescent="0.2">
      <c r="A8" s="32" t="s">
        <v>39</v>
      </c>
      <c r="B8" s="33"/>
    </row>
    <row r="9" spans="1:2" x14ac:dyDescent="0.2">
      <c r="A9" s="32" t="s">
        <v>40</v>
      </c>
      <c r="B9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Exercsie 2 Template</vt:lpstr>
      <vt:lpstr>Exercise 3 Template</vt:lpstr>
      <vt:lpstr>Exercise 4 Template</vt:lpstr>
      <vt:lpstr>Exercise 5 Template</vt:lpstr>
      <vt:lpstr>Exercise 6 Template</vt:lpstr>
      <vt:lpstr>Exercise 7 Template</vt:lpstr>
      <vt:lpstr>Exercise 8 Template</vt:lpstr>
      <vt:lpstr>Exercise 9 Template</vt:lpstr>
      <vt:lpstr>Exercise 10 Template</vt:lpstr>
      <vt:lpstr>Exercise 13 Template</vt:lpstr>
      <vt:lpstr>Exercise 18 Template</vt:lpstr>
      <vt:lpstr>Exercise 19 Template</vt:lpstr>
      <vt:lpstr>Exercise 20 Template</vt:lpstr>
      <vt:lpstr>Exercise 23 Template</vt:lpstr>
      <vt:lpstr>Exercise 26 Template</vt:lpstr>
    </vt:vector>
  </TitlesOfParts>
  <Company>The Wharton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Benninga</dc:creator>
  <cp:lastModifiedBy>BALL, Alison</cp:lastModifiedBy>
  <dcterms:created xsi:type="dcterms:W3CDTF">2006-01-08T17:57:28Z</dcterms:created>
  <dcterms:modified xsi:type="dcterms:W3CDTF">2017-08-24T19:53:58Z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PFE3_Ch02_student materials.xlsm</vt:lpwstr>
  </property>
</Properties>
</file>